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drawings/drawing2.xml" ContentType="application/vnd.openxmlformats-officedocument.drawing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drawings/drawing3.xml" ContentType="application/vnd.openxmlformats-officedocument.drawing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drawings/drawing4.xml" ContentType="application/vnd.openxmlformats-officedocument.drawing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drawings/drawing5.xml" ContentType="application/vnd.openxmlformats-officedocument.drawing+xml"/>
  <Override PartName="/xl/ctrlProps/ctrlProp9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GA\APR\04_AMO\Fertigungstechnik\Zerspanungstechnik\06_Prozessdatenblatt Machining P280\Version 2 Online 18.05.2026\"/>
    </mc:Choice>
  </mc:AlternateContent>
  <xr:revisionPtr revIDLastSave="0" documentId="13_ncr:1_{4AECB80E-B489-4653-BE42-C87F5521A0EF}" xr6:coauthVersionLast="47" xr6:coauthVersionMax="47" xr10:uidLastSave="{00000000-0000-0000-0000-000000000000}"/>
  <bookViews>
    <workbookView showHorizontalScroll="0" xWindow="28680" yWindow="-120" windowWidth="29040" windowHeight="17520" tabRatio="810" xr2:uid="{00000000-000D-0000-FFFF-FFFF00000000}"/>
  </bookViews>
  <sheets>
    <sheet name="Machining data " sheetId="11" r:id="rId1"/>
    <sheet name="Pictures" sheetId="14" r:id="rId2"/>
    <sheet name="Machining data DE" sheetId="9" state="hidden" r:id="rId3"/>
    <sheet name="Machining data ENG" sheetId="10" state="hidden" r:id="rId4"/>
    <sheet name="Machining data CHN" sheetId="13" state="hidden" r:id="rId5"/>
    <sheet name="Tabelle1" sheetId="12" state="hidden" r:id="rId6"/>
    <sheet name="Language" sheetId="2" state="hidden" r:id="rId7"/>
  </sheets>
  <definedNames>
    <definedName name="_xlnm._FilterDatabase" localSheetId="6" hidden="1">Language!$A$11:$F$635</definedName>
    <definedName name="_xlnm.Print_Area" localSheetId="6">Language!$A$11:$D$415</definedName>
    <definedName name="_xlnm.Print_Area" localSheetId="0">'Machining data '!$A$1:$AC$158</definedName>
    <definedName name="_xlnm.Print_Area" localSheetId="4">'Machining data CHN'!$A$3:$AC$157</definedName>
    <definedName name="_xlnm.Print_Area" localSheetId="2">'Machining data DE'!$A$3:$AC$157</definedName>
    <definedName name="_xlnm.Print_Area" localSheetId="3">'Machining data ENG'!$A$3:$AC$157</definedName>
    <definedName name="_xlnm.Print_Titles" localSheetId="0">'Machining data '!$3:$7</definedName>
    <definedName name="_xlnm.Print_Titles" localSheetId="4">'Machining data CHN'!$3:$7</definedName>
    <definedName name="_xlnm.Print_Titles" localSheetId="2">'Machining data DE'!$3:$7</definedName>
    <definedName name="_xlnm.Print_Titles" localSheetId="3">'Machining data ENG'!$3:$7</definedName>
    <definedName name="Name">#REF!</definedName>
    <definedName name="We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0" i="11" l="1"/>
  <c r="H76" i="11"/>
  <c r="F33" i="11"/>
  <c r="P33" i="11"/>
  <c r="T23" i="11"/>
  <c r="E23" i="11"/>
  <c r="P32" i="11"/>
  <c r="W33" i="11"/>
  <c r="I33" i="11"/>
  <c r="B33" i="11"/>
  <c r="B32" i="11"/>
  <c r="W23" i="11"/>
  <c r="P23" i="11"/>
  <c r="I23" i="11"/>
  <c r="B23" i="11"/>
  <c r="P76" i="11"/>
  <c r="B76" i="11"/>
  <c r="B57" i="11"/>
  <c r="P47" i="11"/>
  <c r="G47" i="11"/>
  <c r="B47" i="11"/>
  <c r="M122" i="11"/>
  <c r="B5" i="14" l="1"/>
  <c r="E38" i="14"/>
  <c r="B38" i="14"/>
  <c r="E5" i="14"/>
  <c r="B4" i="14"/>
  <c r="B3" i="14"/>
  <c r="B2" i="14"/>
  <c r="B1" i="14"/>
  <c r="B3" i="11"/>
  <c r="P7" i="11"/>
  <c r="P6" i="11"/>
  <c r="B6" i="11"/>
  <c r="F137" i="11" l="1"/>
  <c r="P131" i="11"/>
  <c r="E65" i="11"/>
  <c r="E85" i="11"/>
  <c r="P125" i="11"/>
  <c r="B124" i="11"/>
  <c r="B125" i="11"/>
  <c r="B123" i="11"/>
  <c r="B122" i="11"/>
  <c r="P124" i="11"/>
  <c r="N125" i="11"/>
  <c r="N124" i="11"/>
  <c r="Y127" i="11"/>
  <c r="V55" i="11"/>
  <c r="V141" i="11"/>
  <c r="V122" i="11"/>
  <c r="V106" i="11"/>
  <c r="V89" i="11"/>
  <c r="Y69" i="11"/>
  <c r="Y42" i="11"/>
  <c r="K122" i="11"/>
  <c r="J122" i="11"/>
  <c r="B148" i="11"/>
  <c r="P108" i="11"/>
  <c r="I108" i="11"/>
  <c r="B5" i="11" l="1"/>
  <c r="AB120" i="11" l="1"/>
  <c r="P120" i="11"/>
  <c r="P113" i="11"/>
  <c r="H113" i="11"/>
  <c r="B113" i="11"/>
  <c r="P112" i="11"/>
  <c r="H112" i="11"/>
  <c r="B112" i="11"/>
  <c r="B111" i="11"/>
  <c r="B110" i="11"/>
  <c r="B109" i="11"/>
  <c r="B107" i="11"/>
  <c r="P3" i="11"/>
  <c r="P91" i="11"/>
  <c r="B16" i="11"/>
  <c r="B13" i="11"/>
  <c r="P130" i="11"/>
  <c r="P96" i="11"/>
  <c r="P93" i="11"/>
  <c r="B8" i="11"/>
  <c r="AB66" i="11"/>
  <c r="P94" i="11"/>
  <c r="P132" i="11"/>
  <c r="P92" i="11"/>
  <c r="AB103" i="11"/>
  <c r="I110" i="11"/>
  <c r="P95" i="11"/>
  <c r="AB86" i="11"/>
  <c r="P12" i="11"/>
  <c r="B116" i="11"/>
  <c r="B115" i="11"/>
  <c r="B4" i="11"/>
  <c r="I20" i="11" l="1"/>
  <c r="I18" i="11"/>
  <c r="I17" i="11"/>
  <c r="B156" i="11"/>
  <c r="P145" i="11"/>
  <c r="P146" i="11"/>
  <c r="P144" i="11"/>
  <c r="I143" i="11"/>
  <c r="I144" i="11"/>
  <c r="I145" i="11"/>
  <c r="I146" i="11"/>
  <c r="I142" i="11"/>
  <c r="F143" i="11"/>
  <c r="F144" i="11"/>
  <c r="F145" i="11"/>
  <c r="F146" i="11"/>
  <c r="F142" i="11"/>
  <c r="B143" i="11"/>
  <c r="B144" i="11"/>
  <c r="B145" i="11"/>
  <c r="B146" i="11"/>
  <c r="B142" i="11"/>
  <c r="M141" i="11"/>
  <c r="K141" i="11"/>
  <c r="J141" i="11"/>
  <c r="B141" i="11"/>
  <c r="AB138" i="11"/>
  <c r="AB136" i="11"/>
  <c r="AB135" i="11"/>
  <c r="P139" i="11"/>
  <c r="P138" i="11"/>
  <c r="P137" i="11"/>
  <c r="P136" i="11"/>
  <c r="P135" i="11"/>
  <c r="O134" i="11"/>
  <c r="P128" i="11"/>
  <c r="I139" i="11"/>
  <c r="I137" i="11"/>
  <c r="N136" i="11"/>
  <c r="N135" i="11"/>
  <c r="I134" i="11"/>
  <c r="I131" i="11"/>
  <c r="I132" i="11"/>
  <c r="I130" i="11"/>
  <c r="I128" i="11"/>
  <c r="F139" i="11"/>
  <c r="F134" i="11"/>
  <c r="D132" i="11"/>
  <c r="F131" i="11"/>
  <c r="F130" i="11"/>
  <c r="F128" i="11"/>
  <c r="B133" i="11"/>
  <c r="B134" i="11"/>
  <c r="B135" i="11"/>
  <c r="B136" i="11"/>
  <c r="B137" i="11"/>
  <c r="B138" i="11"/>
  <c r="B139" i="11"/>
  <c r="B129" i="11"/>
  <c r="B130" i="11"/>
  <c r="B131" i="11"/>
  <c r="B128" i="11"/>
  <c r="M127" i="11"/>
  <c r="K127" i="11"/>
  <c r="J127" i="11"/>
  <c r="B127" i="11"/>
  <c r="AB119" i="11"/>
  <c r="P119" i="11"/>
  <c r="N120" i="11"/>
  <c r="N119" i="11"/>
  <c r="B120" i="11"/>
  <c r="B119" i="11"/>
  <c r="B118" i="11"/>
  <c r="P116" i="11"/>
  <c r="P115" i="11"/>
  <c r="P109" i="11"/>
  <c r="P110" i="11"/>
  <c r="P111" i="11"/>
  <c r="P107" i="11"/>
  <c r="H111" i="11"/>
  <c r="I109" i="11"/>
  <c r="I107" i="11"/>
  <c r="F109" i="11"/>
  <c r="M106" i="11"/>
  <c r="K106" i="11"/>
  <c r="J106" i="11"/>
  <c r="B106" i="11"/>
  <c r="P103" i="11"/>
  <c r="H96" i="11"/>
  <c r="I95" i="11"/>
  <c r="I91" i="11"/>
  <c r="I92" i="11"/>
  <c r="I93" i="11"/>
  <c r="I94" i="11"/>
  <c r="I90" i="11"/>
  <c r="N104" i="11"/>
  <c r="N103" i="11"/>
  <c r="B104" i="11"/>
  <c r="B103" i="11"/>
  <c r="B102" i="11"/>
  <c r="P99" i="11"/>
  <c r="P100" i="11"/>
  <c r="P98" i="11"/>
  <c r="B99" i="11"/>
  <c r="B98" i="11"/>
  <c r="F93" i="11"/>
  <c r="B93" i="11"/>
  <c r="B94" i="11"/>
  <c r="B95" i="11"/>
  <c r="B96" i="11"/>
  <c r="B91" i="11"/>
  <c r="B90" i="11"/>
  <c r="M89" i="11"/>
  <c r="K89" i="11"/>
  <c r="J89" i="11"/>
  <c r="B89" i="11"/>
  <c r="P81" i="11"/>
  <c r="P82" i="11"/>
  <c r="P83" i="11"/>
  <c r="P80" i="11"/>
  <c r="P71" i="11"/>
  <c r="P72" i="11"/>
  <c r="P73" i="11"/>
  <c r="P74" i="11"/>
  <c r="P75" i="11"/>
  <c r="P77" i="11"/>
  <c r="P78" i="11"/>
  <c r="P70" i="11"/>
  <c r="H78" i="11"/>
  <c r="I77" i="11"/>
  <c r="I74" i="11"/>
  <c r="I75" i="11"/>
  <c r="I71" i="11"/>
  <c r="I72" i="11"/>
  <c r="I73" i="11"/>
  <c r="I70" i="11"/>
  <c r="P86" i="11"/>
  <c r="N87" i="11"/>
  <c r="N86" i="11"/>
  <c r="B87" i="11"/>
  <c r="B86" i="11"/>
  <c r="B85" i="11"/>
  <c r="B81" i="11"/>
  <c r="B82" i="11"/>
  <c r="B83" i="11"/>
  <c r="B80" i="11"/>
  <c r="F74" i="11"/>
  <c r="E70" i="11"/>
  <c r="B71" i="11"/>
  <c r="B72" i="11"/>
  <c r="B73" i="11"/>
  <c r="B74" i="11"/>
  <c r="B75" i="11"/>
  <c r="B77" i="11"/>
  <c r="B78" i="11"/>
  <c r="B70" i="11"/>
  <c r="M69" i="11"/>
  <c r="K69" i="11"/>
  <c r="J69" i="11"/>
  <c r="B69" i="11"/>
  <c r="P66" i="11"/>
  <c r="Z62" i="11"/>
  <c r="Z63" i="11"/>
  <c r="Z61" i="11"/>
  <c r="W62" i="11"/>
  <c r="W63" i="11"/>
  <c r="W61" i="11"/>
  <c r="P57" i="11"/>
  <c r="P58" i="11"/>
  <c r="P59" i="11"/>
  <c r="P60" i="11"/>
  <c r="P61" i="11"/>
  <c r="P62" i="11"/>
  <c r="P63" i="11"/>
  <c r="P56" i="11"/>
  <c r="P55" i="11"/>
  <c r="N67" i="11"/>
  <c r="N66" i="11"/>
  <c r="B67" i="11"/>
  <c r="B66" i="11"/>
  <c r="B65" i="11"/>
  <c r="B62" i="11"/>
  <c r="B63" i="11"/>
  <c r="B56" i="11"/>
  <c r="B59" i="11"/>
  <c r="B60" i="11"/>
  <c r="B61" i="11"/>
  <c r="B55" i="11"/>
  <c r="P44" i="11"/>
  <c r="P45" i="11"/>
  <c r="P46" i="11"/>
  <c r="P48" i="11"/>
  <c r="P49" i="11"/>
  <c r="P50" i="11"/>
  <c r="P51" i="11"/>
  <c r="P52" i="11"/>
  <c r="P53" i="11"/>
  <c r="P43" i="11"/>
  <c r="G53" i="11"/>
  <c r="I52" i="11"/>
  <c r="I51" i="11"/>
  <c r="I44" i="11"/>
  <c r="I45" i="11"/>
  <c r="I46" i="11"/>
  <c r="I48" i="11"/>
  <c r="I49" i="11"/>
  <c r="I50" i="11"/>
  <c r="I43" i="11"/>
  <c r="W30" i="11"/>
  <c r="W28" i="11"/>
  <c r="W27" i="11"/>
  <c r="P31" i="11"/>
  <c r="P28" i="11"/>
  <c r="P29" i="11"/>
  <c r="P27" i="11"/>
  <c r="P26" i="11"/>
  <c r="P25" i="11"/>
  <c r="I30" i="11"/>
  <c r="I28" i="11"/>
  <c r="I27" i="11"/>
  <c r="W20" i="11"/>
  <c r="W18" i="11"/>
  <c r="W17" i="11"/>
  <c r="P22" i="11"/>
  <c r="P21" i="11"/>
  <c r="P18" i="11"/>
  <c r="P19" i="11"/>
  <c r="P17" i="11"/>
  <c r="P16" i="11"/>
  <c r="P15" i="11"/>
  <c r="AB12" i="11"/>
  <c r="AB11" i="11"/>
  <c r="P11" i="11"/>
  <c r="I12" i="11"/>
  <c r="I11" i="11"/>
  <c r="E45" i="11"/>
  <c r="E46" i="11"/>
  <c r="E44" i="11"/>
  <c r="E43" i="11"/>
  <c r="B44" i="11"/>
  <c r="B45" i="11"/>
  <c r="B46" i="11"/>
  <c r="B48" i="11"/>
  <c r="B49" i="11"/>
  <c r="B50" i="11"/>
  <c r="B51" i="11"/>
  <c r="B52" i="11"/>
  <c r="B53" i="11"/>
  <c r="B43" i="11"/>
  <c r="M42" i="11"/>
  <c r="K42" i="11"/>
  <c r="J42" i="11"/>
  <c r="B42" i="11"/>
  <c r="B35" i="11"/>
  <c r="B31" i="11"/>
  <c r="B28" i="11"/>
  <c r="B29" i="11"/>
  <c r="B27" i="11"/>
  <c r="B26" i="11"/>
  <c r="B25" i="11"/>
  <c r="B22" i="11"/>
  <c r="B21" i="11"/>
  <c r="B19" i="11"/>
  <c r="B18" i="11"/>
  <c r="B17" i="11"/>
  <c r="B15" i="11"/>
  <c r="B12" i="11"/>
  <c r="B11" i="11"/>
  <c r="B10" i="11"/>
  <c r="P5" i="11"/>
  <c r="B7" i="11"/>
  <c r="AH182" i="13"/>
  <c r="AH181" i="13"/>
  <c r="AH180" i="13"/>
  <c r="AG180" i="13"/>
  <c r="AF180" i="13"/>
  <c r="AH179" i="13"/>
  <c r="AG179" i="13"/>
  <c r="AF179" i="13"/>
  <c r="AH178" i="13"/>
  <c r="AG178" i="13"/>
  <c r="AF178" i="13"/>
  <c r="AH177" i="13"/>
  <c r="AF177" i="13"/>
  <c r="AG175" i="13"/>
  <c r="AF175" i="13"/>
  <c r="AG173" i="13"/>
  <c r="AF173" i="13"/>
  <c r="AK171" i="13"/>
  <c r="AI171" i="13"/>
  <c r="AF171" i="13"/>
  <c r="AJ170" i="13"/>
  <c r="AK170" i="13" s="1"/>
  <c r="AI170" i="13"/>
  <c r="AG170" i="13"/>
  <c r="AF170" i="13"/>
  <c r="AJ169" i="13"/>
  <c r="AK169" i="13" s="1"/>
  <c r="AI169" i="13"/>
  <c r="AG169" i="13"/>
  <c r="AF169" i="13"/>
  <c r="AJ168" i="13"/>
  <c r="AK168" i="13" s="1"/>
  <c r="AI168" i="13"/>
  <c r="AI165" i="13"/>
  <c r="AH165" i="13"/>
  <c r="AI164" i="13"/>
  <c r="AH164" i="13"/>
  <c r="AG163" i="13"/>
  <c r="AR161" i="13"/>
  <c r="AQ161" i="13"/>
  <c r="AP161" i="13"/>
  <c r="AO161" i="13"/>
  <c r="AN161" i="13"/>
  <c r="AM161" i="13"/>
  <c r="AL161" i="13"/>
  <c r="AK161" i="13"/>
  <c r="AJ161" i="13"/>
  <c r="AI161" i="13"/>
  <c r="AH161" i="13"/>
  <c r="AG161" i="13"/>
  <c r="AF161" i="13"/>
  <c r="AR160" i="13"/>
  <c r="AQ160" i="13"/>
  <c r="AP160" i="13"/>
  <c r="AO160" i="13"/>
  <c r="AN160" i="13"/>
  <c r="AM160" i="13"/>
  <c r="AL160" i="13"/>
  <c r="AK160" i="13"/>
  <c r="AJ160" i="13"/>
  <c r="AI160" i="13"/>
  <c r="AH160" i="13"/>
  <c r="AG160" i="13"/>
  <c r="AF160" i="13"/>
  <c r="AR159" i="13"/>
  <c r="AQ159" i="13"/>
  <c r="AP159" i="13"/>
  <c r="AO159" i="13"/>
  <c r="AN159" i="13"/>
  <c r="AM159" i="13"/>
  <c r="AL159" i="13"/>
  <c r="AK159" i="13"/>
  <c r="AJ159" i="13"/>
  <c r="AI159" i="13"/>
  <c r="AH159" i="13"/>
  <c r="AG159" i="13"/>
  <c r="AF159" i="13"/>
  <c r="AQ158" i="13"/>
  <c r="AP158" i="13"/>
  <c r="AO158" i="13"/>
  <c r="AN158" i="13"/>
  <c r="AM158" i="13"/>
  <c r="AL158" i="13"/>
  <c r="AK158" i="13"/>
  <c r="AJ158" i="13"/>
  <c r="AI158" i="13"/>
  <c r="AH158" i="13"/>
  <c r="AG158" i="13"/>
  <c r="AF158" i="13"/>
  <c r="AR157" i="13"/>
  <c r="AQ157" i="13"/>
  <c r="AP157" i="13"/>
  <c r="AO157" i="13"/>
  <c r="AN157" i="13"/>
  <c r="AM157" i="13"/>
  <c r="AL157" i="13"/>
  <c r="AK157" i="13"/>
  <c r="AJ157" i="13"/>
  <c r="AI157" i="13"/>
  <c r="AH157" i="13"/>
  <c r="AG157" i="13"/>
  <c r="AF157" i="13"/>
  <c r="AR156" i="13"/>
  <c r="AQ156" i="13"/>
  <c r="AP156" i="13"/>
  <c r="AO156" i="13"/>
  <c r="AN156" i="13"/>
  <c r="AM156" i="13"/>
  <c r="AL156" i="13"/>
  <c r="AK156" i="13"/>
  <c r="AJ156" i="13"/>
  <c r="AI156" i="13"/>
  <c r="AH156" i="13"/>
  <c r="AG156" i="13"/>
  <c r="AF156" i="13"/>
  <c r="AR155" i="13"/>
  <c r="AQ155" i="13"/>
  <c r="AP155" i="13"/>
  <c r="AO155" i="13"/>
  <c r="AN155" i="13"/>
  <c r="AM155" i="13"/>
  <c r="AL155" i="13"/>
  <c r="AK155" i="13"/>
  <c r="AJ155" i="13"/>
  <c r="AI155" i="13"/>
  <c r="AH155" i="13"/>
  <c r="AG155" i="13"/>
  <c r="AF155" i="13"/>
  <c r="AR154" i="13"/>
  <c r="AQ154" i="13"/>
  <c r="AP154" i="13"/>
  <c r="AO154" i="13"/>
  <c r="AM154" i="13"/>
  <c r="AL154" i="13"/>
  <c r="AK154" i="13"/>
  <c r="AJ154" i="13"/>
  <c r="AI154" i="13"/>
  <c r="AH154" i="13"/>
  <c r="AG154" i="13"/>
  <c r="AR153" i="13"/>
  <c r="AQ153" i="13"/>
  <c r="AP153" i="13"/>
  <c r="AO153" i="13"/>
  <c r="AN153" i="13"/>
  <c r="AM153" i="13"/>
  <c r="AL153" i="13"/>
  <c r="AK153" i="13"/>
  <c r="AJ153" i="13"/>
  <c r="AI153" i="13"/>
  <c r="AH153" i="13"/>
  <c r="AG153" i="13"/>
  <c r="AI56" i="13"/>
  <c r="AH56" i="13"/>
  <c r="AI55" i="13"/>
  <c r="AH55" i="13"/>
  <c r="AG42" i="13"/>
  <c r="AF42" i="13"/>
  <c r="AG41" i="13"/>
  <c r="AF41" i="13"/>
  <c r="AI36" i="13"/>
  <c r="AH36" i="13"/>
  <c r="AH17" i="13"/>
  <c r="AH16" i="13"/>
  <c r="AL14" i="13"/>
  <c r="AG14" i="13"/>
  <c r="AL13" i="13" s="1"/>
  <c r="AF14" i="13"/>
  <c r="AL12" i="13"/>
  <c r="I155" i="9"/>
  <c r="AK172" i="13" l="1"/>
  <c r="AI172" i="13"/>
  <c r="AH182" i="11"/>
  <c r="AH181" i="11"/>
  <c r="AH180" i="11"/>
  <c r="AG180" i="11"/>
  <c r="AF180" i="11"/>
  <c r="AH179" i="11"/>
  <c r="AG179" i="11"/>
  <c r="AF179" i="11"/>
  <c r="AH178" i="11"/>
  <c r="AG178" i="11"/>
  <c r="AF178" i="11"/>
  <c r="AH177" i="11"/>
  <c r="AF177" i="11"/>
  <c r="AG175" i="11"/>
  <c r="AF175" i="11"/>
  <c r="AG173" i="11"/>
  <c r="AF173" i="11"/>
  <c r="AK171" i="11"/>
  <c r="AI171" i="11"/>
  <c r="AF171" i="11"/>
  <c r="AJ170" i="11"/>
  <c r="AK170" i="11" s="1"/>
  <c r="AI170" i="11"/>
  <c r="AG170" i="11"/>
  <c r="AF170" i="11"/>
  <c r="AJ169" i="11"/>
  <c r="AK169" i="11" s="1"/>
  <c r="AI169" i="11"/>
  <c r="AG169" i="11"/>
  <c r="AF169" i="11"/>
  <c r="AJ168" i="11"/>
  <c r="AK168" i="11" s="1"/>
  <c r="AI168" i="11"/>
  <c r="AI165" i="11"/>
  <c r="AH165" i="11"/>
  <c r="AI164" i="11"/>
  <c r="AH164" i="11"/>
  <c r="AG163" i="11"/>
  <c r="AR161" i="11"/>
  <c r="AQ161" i="11"/>
  <c r="AP161" i="11"/>
  <c r="AO161" i="11"/>
  <c r="AN161" i="11"/>
  <c r="AM161" i="11"/>
  <c r="AL161" i="11"/>
  <c r="AK161" i="11"/>
  <c r="AJ161" i="11"/>
  <c r="AI161" i="11"/>
  <c r="AH161" i="11"/>
  <c r="AG161" i="11"/>
  <c r="AF161" i="11"/>
  <c r="AR160" i="11"/>
  <c r="AQ160" i="11"/>
  <c r="AP160" i="11"/>
  <c r="AO160" i="11"/>
  <c r="AN160" i="11"/>
  <c r="AM160" i="11"/>
  <c r="AL160" i="11"/>
  <c r="AK160" i="11"/>
  <c r="AJ160" i="11"/>
  <c r="AI160" i="11"/>
  <c r="AH160" i="11"/>
  <c r="AG160" i="11"/>
  <c r="AF160" i="11"/>
  <c r="AR159" i="11"/>
  <c r="AQ159" i="11"/>
  <c r="AP159" i="11"/>
  <c r="AO159" i="11"/>
  <c r="AN159" i="11"/>
  <c r="AM159" i="11"/>
  <c r="AL159" i="11"/>
  <c r="AK159" i="11"/>
  <c r="AJ159" i="11"/>
  <c r="AI159" i="11"/>
  <c r="AH159" i="11"/>
  <c r="AG159" i="11"/>
  <c r="AF159" i="11"/>
  <c r="AQ158" i="11"/>
  <c r="AP158" i="11"/>
  <c r="AO158" i="11"/>
  <c r="AN158" i="11"/>
  <c r="AM158" i="11"/>
  <c r="AL158" i="11"/>
  <c r="AK158" i="11"/>
  <c r="AJ158" i="11"/>
  <c r="AI158" i="11"/>
  <c r="AH158" i="11"/>
  <c r="AG158" i="11"/>
  <c r="AF158" i="11"/>
  <c r="AR157" i="11"/>
  <c r="AQ157" i="11"/>
  <c r="AP157" i="11"/>
  <c r="AO157" i="11"/>
  <c r="AN157" i="11"/>
  <c r="AM157" i="11"/>
  <c r="AL157" i="11"/>
  <c r="AK157" i="11"/>
  <c r="AJ157" i="11"/>
  <c r="AI157" i="11"/>
  <c r="AH157" i="11"/>
  <c r="AG157" i="11"/>
  <c r="AF157" i="11"/>
  <c r="AR156" i="11"/>
  <c r="AQ156" i="11"/>
  <c r="AP156" i="11"/>
  <c r="AO156" i="11"/>
  <c r="AN156" i="11"/>
  <c r="AM156" i="11"/>
  <c r="AL156" i="11"/>
  <c r="AK156" i="11"/>
  <c r="AJ156" i="11"/>
  <c r="AI156" i="11"/>
  <c r="AH156" i="11"/>
  <c r="AG156" i="11"/>
  <c r="AF156" i="11"/>
  <c r="AR155" i="11"/>
  <c r="AQ155" i="11"/>
  <c r="AP155" i="11"/>
  <c r="AO155" i="11"/>
  <c r="AN155" i="11"/>
  <c r="AM155" i="11"/>
  <c r="AL155" i="11"/>
  <c r="AK155" i="11"/>
  <c r="AJ155" i="11"/>
  <c r="AI155" i="11"/>
  <c r="AH155" i="11"/>
  <c r="AG155" i="11"/>
  <c r="AF155" i="11"/>
  <c r="AR154" i="11"/>
  <c r="AQ154" i="11"/>
  <c r="AP154" i="11"/>
  <c r="AO154" i="11"/>
  <c r="AM154" i="11"/>
  <c r="AL154" i="11"/>
  <c r="AK154" i="11"/>
  <c r="AJ154" i="11"/>
  <c r="AI154" i="11"/>
  <c r="AH154" i="11"/>
  <c r="AG154" i="11"/>
  <c r="AR153" i="11"/>
  <c r="AQ153" i="11"/>
  <c r="AP153" i="11"/>
  <c r="AO153" i="11"/>
  <c r="AN153" i="11"/>
  <c r="AM153" i="11"/>
  <c r="AL153" i="11"/>
  <c r="AK153" i="11"/>
  <c r="AJ153" i="11"/>
  <c r="AI153" i="11"/>
  <c r="AH153" i="11"/>
  <c r="AG153" i="11"/>
  <c r="AI56" i="11"/>
  <c r="AH56" i="11"/>
  <c r="AI55" i="11"/>
  <c r="AH55" i="11"/>
  <c r="AG42" i="11"/>
  <c r="AF42" i="11"/>
  <c r="AG41" i="11"/>
  <c r="AF41" i="11"/>
  <c r="AI36" i="11"/>
  <c r="AH36" i="11"/>
  <c r="AH17" i="11"/>
  <c r="AH16" i="11"/>
  <c r="AL14" i="11"/>
  <c r="AG14" i="11"/>
  <c r="AL13" i="11" s="1"/>
  <c r="AF14" i="11"/>
  <c r="AL12" i="11"/>
  <c r="AH182" i="10"/>
  <c r="AH181" i="10"/>
  <c r="AH180" i="10"/>
  <c r="AG180" i="10"/>
  <c r="AF180" i="10"/>
  <c r="AH179" i="10"/>
  <c r="AG179" i="10"/>
  <c r="AF179" i="10"/>
  <c r="AH178" i="10"/>
  <c r="AG178" i="10"/>
  <c r="AF178" i="10"/>
  <c r="AH177" i="10"/>
  <c r="AF177" i="10"/>
  <c r="AG175" i="10"/>
  <c r="AF175" i="10"/>
  <c r="AG173" i="10"/>
  <c r="AF173" i="10"/>
  <c r="AK171" i="10"/>
  <c r="AI171" i="10"/>
  <c r="AF171" i="10"/>
  <c r="AJ170" i="10"/>
  <c r="AK170" i="10" s="1"/>
  <c r="AI170" i="10"/>
  <c r="AG170" i="10"/>
  <c r="AF170" i="10"/>
  <c r="AJ169" i="10"/>
  <c r="AK169" i="10" s="1"/>
  <c r="AI169" i="10"/>
  <c r="AG169" i="10"/>
  <c r="AF169" i="10"/>
  <c r="AJ168" i="10"/>
  <c r="AK168" i="10" s="1"/>
  <c r="AI168" i="10"/>
  <c r="AI165" i="10"/>
  <c r="AH165" i="10"/>
  <c r="AI164" i="10"/>
  <c r="AH164" i="10"/>
  <c r="AG163" i="10"/>
  <c r="AR161" i="10"/>
  <c r="AQ161" i="10"/>
  <c r="AP161" i="10"/>
  <c r="AO161" i="10"/>
  <c r="AN161" i="10"/>
  <c r="AM161" i="10"/>
  <c r="AL161" i="10"/>
  <c r="AK161" i="10"/>
  <c r="AJ161" i="10"/>
  <c r="AI161" i="10"/>
  <c r="AH161" i="10"/>
  <c r="AG161" i="10"/>
  <c r="AF161" i="10"/>
  <c r="AR160" i="10"/>
  <c r="AQ160" i="10"/>
  <c r="AP160" i="10"/>
  <c r="AO160" i="10"/>
  <c r="AN160" i="10"/>
  <c r="AM160" i="10"/>
  <c r="AL160" i="10"/>
  <c r="AK160" i="10"/>
  <c r="AJ160" i="10"/>
  <c r="AI160" i="10"/>
  <c r="AH160" i="10"/>
  <c r="AG160" i="10"/>
  <c r="AF160" i="10"/>
  <c r="AR159" i="10"/>
  <c r="AQ159" i="10"/>
  <c r="AP159" i="10"/>
  <c r="AO159" i="10"/>
  <c r="AN159" i="10"/>
  <c r="AM159" i="10"/>
  <c r="AL159" i="10"/>
  <c r="AK159" i="10"/>
  <c r="AJ159" i="10"/>
  <c r="AI159" i="10"/>
  <c r="AH159" i="10"/>
  <c r="AG159" i="10"/>
  <c r="AF159" i="10"/>
  <c r="AQ158" i="10"/>
  <c r="AP158" i="10"/>
  <c r="AO158" i="10"/>
  <c r="AN158" i="10"/>
  <c r="AM158" i="10"/>
  <c r="AL158" i="10"/>
  <c r="AK158" i="10"/>
  <c r="AJ158" i="10"/>
  <c r="AI158" i="10"/>
  <c r="AH158" i="10"/>
  <c r="AG158" i="10"/>
  <c r="AF158" i="10"/>
  <c r="AR157" i="10"/>
  <c r="AQ157" i="10"/>
  <c r="AP157" i="10"/>
  <c r="AO157" i="10"/>
  <c r="AN157" i="10"/>
  <c r="AM157" i="10"/>
  <c r="AL157" i="10"/>
  <c r="AK157" i="10"/>
  <c r="AJ157" i="10"/>
  <c r="AI157" i="10"/>
  <c r="AH157" i="10"/>
  <c r="AG157" i="10"/>
  <c r="AF157" i="10"/>
  <c r="AR156" i="10"/>
  <c r="AQ156" i="10"/>
  <c r="AP156" i="10"/>
  <c r="AO156" i="10"/>
  <c r="AN156" i="10"/>
  <c r="AM156" i="10"/>
  <c r="AL156" i="10"/>
  <c r="AK156" i="10"/>
  <c r="AJ156" i="10"/>
  <c r="AI156" i="10"/>
  <c r="AH156" i="10"/>
  <c r="AG156" i="10"/>
  <c r="AF156" i="10"/>
  <c r="AR155" i="10"/>
  <c r="AQ155" i="10"/>
  <c r="AP155" i="10"/>
  <c r="AO155" i="10"/>
  <c r="AN155" i="10"/>
  <c r="AM155" i="10"/>
  <c r="AL155" i="10"/>
  <c r="AK155" i="10"/>
  <c r="AJ155" i="10"/>
  <c r="AI155" i="10"/>
  <c r="AH155" i="10"/>
  <c r="AG155" i="10"/>
  <c r="AF155" i="10"/>
  <c r="W155" i="10"/>
  <c r="W155" i="11" s="1"/>
  <c r="P155" i="10"/>
  <c r="P155" i="11" s="1"/>
  <c r="I155" i="10"/>
  <c r="I155" i="11" s="1"/>
  <c r="B155" i="10"/>
  <c r="B155" i="11" s="1"/>
  <c r="AR154" i="10"/>
  <c r="AQ154" i="10"/>
  <c r="AP154" i="10"/>
  <c r="AO154" i="10"/>
  <c r="AM154" i="10"/>
  <c r="AL154" i="10"/>
  <c r="AK154" i="10"/>
  <c r="AJ154" i="10"/>
  <c r="AI154" i="10"/>
  <c r="AH154" i="10"/>
  <c r="AG154" i="10"/>
  <c r="AR153" i="10"/>
  <c r="AQ153" i="10"/>
  <c r="AP153" i="10"/>
  <c r="AO153" i="10"/>
  <c r="AN153" i="10"/>
  <c r="AM153" i="10"/>
  <c r="AL153" i="10"/>
  <c r="AK153" i="10"/>
  <c r="AJ153" i="10"/>
  <c r="AI153" i="10"/>
  <c r="AH153" i="10"/>
  <c r="AG153" i="10"/>
  <c r="B153" i="10"/>
  <c r="AI56" i="10"/>
  <c r="AH56" i="10"/>
  <c r="AI55" i="10"/>
  <c r="AH55" i="10"/>
  <c r="AG42" i="10"/>
  <c r="AF42" i="10"/>
  <c r="AG41" i="10"/>
  <c r="AF41" i="10"/>
  <c r="AI36" i="10"/>
  <c r="AH36" i="10"/>
  <c r="AH17" i="10"/>
  <c r="AH16" i="10"/>
  <c r="AL14" i="10"/>
  <c r="AG14" i="10"/>
  <c r="AL13" i="10" s="1"/>
  <c r="AF14" i="10"/>
  <c r="AL12" i="10"/>
  <c r="P10" i="10"/>
  <c r="P10" i="11" s="1"/>
  <c r="AH182" i="9"/>
  <c r="AH181" i="9"/>
  <c r="AH180" i="9"/>
  <c r="AG180" i="9"/>
  <c r="AF180" i="9"/>
  <c r="AH179" i="9"/>
  <c r="AG179" i="9"/>
  <c r="AF179" i="9"/>
  <c r="AH178" i="9"/>
  <c r="AG178" i="9"/>
  <c r="AF178" i="9"/>
  <c r="AH177" i="9"/>
  <c r="AF177" i="9"/>
  <c r="AG175" i="9"/>
  <c r="AF175" i="9"/>
  <c r="AG173" i="9"/>
  <c r="AF173" i="9"/>
  <c r="AK171" i="9"/>
  <c r="AI171" i="9"/>
  <c r="AF171" i="9"/>
  <c r="AJ170" i="9"/>
  <c r="AK170" i="9" s="1"/>
  <c r="AI170" i="9"/>
  <c r="AG170" i="9"/>
  <c r="AF170" i="9"/>
  <c r="AJ169" i="9"/>
  <c r="AK169" i="9" s="1"/>
  <c r="AI169" i="9"/>
  <c r="AG169" i="9"/>
  <c r="AF169" i="9"/>
  <c r="AJ168" i="9"/>
  <c r="AK168" i="9" s="1"/>
  <c r="AI168" i="9"/>
  <c r="AI165" i="9"/>
  <c r="AH165" i="9"/>
  <c r="AI164" i="9"/>
  <c r="AH164" i="9"/>
  <c r="AG163" i="9"/>
  <c r="AR161" i="9"/>
  <c r="AQ161" i="9"/>
  <c r="AP161" i="9"/>
  <c r="AO161" i="9"/>
  <c r="AN161" i="9"/>
  <c r="AM161" i="9"/>
  <c r="AL161" i="9"/>
  <c r="AK161" i="9"/>
  <c r="AJ161" i="9"/>
  <c r="AI161" i="9"/>
  <c r="AH161" i="9"/>
  <c r="AG161" i="9"/>
  <c r="AF161" i="9"/>
  <c r="AR160" i="9"/>
  <c r="AQ160" i="9"/>
  <c r="AP160" i="9"/>
  <c r="AO160" i="9"/>
  <c r="AN160" i="9"/>
  <c r="AM160" i="9"/>
  <c r="AL160" i="9"/>
  <c r="AK160" i="9"/>
  <c r="AJ160" i="9"/>
  <c r="AI160" i="9"/>
  <c r="AH160" i="9"/>
  <c r="AG160" i="9"/>
  <c r="AF160" i="9"/>
  <c r="AR159" i="9"/>
  <c r="AQ159" i="9"/>
  <c r="AP159" i="9"/>
  <c r="AO159" i="9"/>
  <c r="AN159" i="9"/>
  <c r="AM159" i="9"/>
  <c r="AL159" i="9"/>
  <c r="AK159" i="9"/>
  <c r="AJ159" i="9"/>
  <c r="AI159" i="9"/>
  <c r="AH159" i="9"/>
  <c r="AG159" i="9"/>
  <c r="AF159" i="9"/>
  <c r="AQ158" i="9"/>
  <c r="AP158" i="9"/>
  <c r="AO158" i="9"/>
  <c r="AN158" i="9"/>
  <c r="AM158" i="9"/>
  <c r="AL158" i="9"/>
  <c r="AK158" i="9"/>
  <c r="AJ158" i="9"/>
  <c r="AI158" i="9"/>
  <c r="AH158" i="9"/>
  <c r="AG158" i="9"/>
  <c r="AF158" i="9"/>
  <c r="AR157" i="9"/>
  <c r="AQ157" i="9"/>
  <c r="AP157" i="9"/>
  <c r="AO157" i="9"/>
  <c r="AN157" i="9"/>
  <c r="AM157" i="9"/>
  <c r="AL157" i="9"/>
  <c r="AK157" i="9"/>
  <c r="AJ157" i="9"/>
  <c r="AI157" i="9"/>
  <c r="AH157" i="9"/>
  <c r="AG157" i="9"/>
  <c r="AF157" i="9"/>
  <c r="AR156" i="9"/>
  <c r="AQ156" i="9"/>
  <c r="AP156" i="9"/>
  <c r="AO156" i="9"/>
  <c r="AN156" i="9"/>
  <c r="AM156" i="9"/>
  <c r="AL156" i="9"/>
  <c r="AK156" i="9"/>
  <c r="AJ156" i="9"/>
  <c r="AI156" i="9"/>
  <c r="AH156" i="9"/>
  <c r="AG156" i="9"/>
  <c r="AF156" i="9"/>
  <c r="AR155" i="9"/>
  <c r="AQ155" i="9"/>
  <c r="AP155" i="9"/>
  <c r="AO155" i="9"/>
  <c r="AN155" i="9"/>
  <c r="AM155" i="9"/>
  <c r="AL155" i="9"/>
  <c r="AK155" i="9"/>
  <c r="AJ155" i="9"/>
  <c r="AI155" i="9"/>
  <c r="AH155" i="9"/>
  <c r="AG155" i="9"/>
  <c r="AF155" i="9"/>
  <c r="AR154" i="9"/>
  <c r="AQ154" i="9"/>
  <c r="AP154" i="9"/>
  <c r="AO154" i="9"/>
  <c r="AM154" i="9"/>
  <c r="AL154" i="9"/>
  <c r="AK154" i="9"/>
  <c r="AJ154" i="9"/>
  <c r="AI154" i="9"/>
  <c r="AH154" i="9"/>
  <c r="AG154" i="9"/>
  <c r="AR153" i="9"/>
  <c r="AQ153" i="9"/>
  <c r="AP153" i="9"/>
  <c r="AO153" i="9"/>
  <c r="AN153" i="9"/>
  <c r="AM153" i="9"/>
  <c r="AL153" i="9"/>
  <c r="AK153" i="9"/>
  <c r="AJ153" i="9"/>
  <c r="AI153" i="9"/>
  <c r="AH153" i="9"/>
  <c r="AG153" i="9"/>
  <c r="AI56" i="9"/>
  <c r="AH56" i="9"/>
  <c r="AI55" i="9"/>
  <c r="AH55" i="9"/>
  <c r="AG42" i="9"/>
  <c r="AF42" i="9"/>
  <c r="AG41" i="9"/>
  <c r="AF41" i="9"/>
  <c r="AI36" i="9"/>
  <c r="AH36" i="9"/>
  <c r="AH17" i="9"/>
  <c r="AH16" i="9"/>
  <c r="AL14" i="9"/>
  <c r="AG14" i="9"/>
  <c r="AL13" i="9" s="1"/>
  <c r="AF14" i="9"/>
  <c r="AL12" i="9"/>
  <c r="AI172" i="11" l="1"/>
  <c r="AK172" i="11"/>
  <c r="AI172" i="10"/>
  <c r="AI172" i="9"/>
  <c r="AK172" i="9"/>
  <c r="AK172" i="10"/>
  <c r="I12" i="2" l="1"/>
  <c r="K12" i="2"/>
  <c r="K24" i="2"/>
  <c r="K23" i="2"/>
  <c r="K22" i="2"/>
  <c r="K21" i="2"/>
  <c r="K20" i="2"/>
  <c r="K19" i="2"/>
  <c r="K18" i="2"/>
  <c r="K17" i="2"/>
  <c r="K16" i="2"/>
  <c r="K15" i="2"/>
  <c r="K14" i="2"/>
  <c r="K13" i="2"/>
  <c r="I37" i="2"/>
</calcChain>
</file>

<file path=xl/sharedStrings.xml><?xml version="1.0" encoding="utf-8"?>
<sst xmlns="http://schemas.openxmlformats.org/spreadsheetml/2006/main" count="3955" uniqueCount="2646">
  <si>
    <t>Werden die Bauteile konditioniert?</t>
  </si>
  <si>
    <t>Qualität / Verpackung</t>
  </si>
  <si>
    <t>Gut- / Schlechtteilweiche inkl. Software</t>
  </si>
  <si>
    <t>Sonstige integrierte Qualitätssysteme</t>
  </si>
  <si>
    <t>Fließband</t>
  </si>
  <si>
    <t>Beschreibung</t>
  </si>
  <si>
    <t>Bypass of the defective parts incl. software</t>
  </si>
  <si>
    <t>Other integrated quality systems</t>
  </si>
  <si>
    <t>Statement</t>
  </si>
  <si>
    <t>Description</t>
  </si>
  <si>
    <t xml:space="preserve">Bauteilentnahme </t>
  </si>
  <si>
    <t xml:space="preserve">Withdrawal </t>
  </si>
  <si>
    <t>automaticly</t>
  </si>
  <si>
    <t>free falling</t>
  </si>
  <si>
    <t>frei fallend</t>
  </si>
  <si>
    <t>automatisiert</t>
  </si>
  <si>
    <t>Firma</t>
  </si>
  <si>
    <t>Datum</t>
  </si>
  <si>
    <t>Company</t>
  </si>
  <si>
    <t>Date</t>
  </si>
  <si>
    <t>Parameter Sheet Injection Molding</t>
  </si>
  <si>
    <t>Proveedor</t>
  </si>
  <si>
    <t>Fecha</t>
  </si>
  <si>
    <t>Denominación</t>
  </si>
  <si>
    <t>Referencia</t>
  </si>
  <si>
    <t>Maquina y Parámetros de fabricación</t>
  </si>
  <si>
    <t>Tipo de la maquina de inyección</t>
  </si>
  <si>
    <t>Maquina</t>
  </si>
  <si>
    <t>Diámetro del sinfín</t>
  </si>
  <si>
    <t>Volumen de dosificación máximo</t>
  </si>
  <si>
    <t>Volumen de inyección</t>
  </si>
  <si>
    <t>Tiempo de remanencia</t>
  </si>
  <si>
    <t>Tiempo de Ciclo</t>
  </si>
  <si>
    <t>Temperatura de la masa real</t>
  </si>
  <si>
    <t>Temperatura de la cámara caliente</t>
  </si>
  <si>
    <t>Temperatura del molde real</t>
  </si>
  <si>
    <t>Cantidad de las unidades calefactoras</t>
  </si>
  <si>
    <t>Utillaje con medidores de temperatura</t>
  </si>
  <si>
    <t>Se utilizan los medidores para la gestión de la maquina</t>
  </si>
  <si>
    <t>Cantidad de cirquitos calefactores en el molde</t>
  </si>
  <si>
    <t>Lado del inyector</t>
  </si>
  <si>
    <t>Lado del eyector</t>
  </si>
  <si>
    <t>Presión de inyección regulada</t>
  </si>
  <si>
    <t>Presión de inyección real</t>
  </si>
  <si>
    <t>Utillaje con medidores de presiòn</t>
  </si>
  <si>
    <t>Se utilizan los medidores de presiònpara regular la maquina</t>
  </si>
  <si>
    <t>Tiempo de inyección (tolerancia)</t>
  </si>
  <si>
    <t>Presión especifica  mantenimineto</t>
  </si>
  <si>
    <t>Ajuste de temperatura del molde (perfil / tolerancia)</t>
  </si>
  <si>
    <t>Ajuste de temperatura de la masa (perfil / tolerancia)</t>
  </si>
  <si>
    <t>Se realizo optimización de tiempo de remanencia</t>
  </si>
  <si>
    <t>Tiempo de enfriado punto de inyeccion</t>
  </si>
  <si>
    <t>Tiempo de enfriamiento</t>
  </si>
  <si>
    <t>Diametro de punto de inyeccion</t>
  </si>
  <si>
    <t>Punto de conmutación</t>
  </si>
  <si>
    <t>Discriminación pieza buena/mala automatizado</t>
  </si>
  <si>
    <t>Reserva de masa (tolerancia)</t>
  </si>
  <si>
    <t>Components, Material &amp; Surfaces</t>
  </si>
  <si>
    <t>Componentes, Materiais e Superfícies</t>
  </si>
  <si>
    <t>Velocidad de dosificación</t>
  </si>
  <si>
    <t>Se realizo estudio de llenado, se guardaron los resultados</t>
  </si>
  <si>
    <t>Se han aplicado los resultados en el molde</t>
  </si>
  <si>
    <t>Se precalientan los insertos con un proceso estable</t>
  </si>
  <si>
    <t>Temperatura de precalentamiento</t>
  </si>
  <si>
    <t>Se ha efectuado análisis Moldflow</t>
  </si>
  <si>
    <t xml:space="preserve">Tipo de materia prima </t>
  </si>
  <si>
    <t>Nomenclatura del proveedor</t>
  </si>
  <si>
    <t>Se realiza control de entradas</t>
  </si>
  <si>
    <t>Secado del material</t>
  </si>
  <si>
    <t>Tipo de horno</t>
  </si>
  <si>
    <t>Tiempo de secado</t>
  </si>
  <si>
    <t>Temperatura de secado</t>
  </si>
  <si>
    <t>Aprovisionamiento de material</t>
  </si>
  <si>
    <t>Pigmentación de material por el fabricante</t>
  </si>
  <si>
    <t xml:space="preserve">a mano </t>
  </si>
  <si>
    <t>con dosificador</t>
  </si>
  <si>
    <t xml:space="preserve">Pigmentación de material con master batch </t>
  </si>
  <si>
    <t>Base del master batch</t>
  </si>
  <si>
    <t>Se acondicionan las piezas</t>
  </si>
  <si>
    <t>Que porcentaje</t>
  </si>
  <si>
    <t xml:space="preserve">En caso afirmativo de que manera </t>
  </si>
  <si>
    <t>Cavidades</t>
  </si>
  <si>
    <t>Cámara caliente</t>
  </si>
  <si>
    <t>Tipo de boquilla</t>
  </si>
  <si>
    <t>Sistema / Marca</t>
  </si>
  <si>
    <t>Tipo</t>
  </si>
  <si>
    <t>Info: Der CT-Bericht ist zum EMPB vorzustellen!</t>
  </si>
  <si>
    <t>1+1</t>
  </si>
  <si>
    <t>2+2</t>
  </si>
  <si>
    <t>3+3</t>
  </si>
  <si>
    <t>4+4</t>
  </si>
  <si>
    <t>8+8</t>
  </si>
  <si>
    <t>(1+1)+(1+1)</t>
  </si>
  <si>
    <t>(2+2)+(2+2)</t>
  </si>
  <si>
    <t>(4+4)+(4+4)</t>
  </si>
  <si>
    <t>Sonderauslegung</t>
  </si>
  <si>
    <t>Cantidad de la colades en la pieza</t>
  </si>
  <si>
    <t>Posiciòn de la colades en la pieza</t>
  </si>
  <si>
    <t>Dimensiones del molde</t>
  </si>
  <si>
    <t>Peso die molde</t>
  </si>
  <si>
    <t>Extracción y colocación de las piezas</t>
  </si>
  <si>
    <t>Verpackung</t>
  </si>
  <si>
    <t>Ermittlung von CMK, CPK Werten</t>
  </si>
  <si>
    <t>Verwendete Messmittel</t>
  </si>
  <si>
    <t>Bauteilgewicht je Kavität</t>
  </si>
  <si>
    <t>Embalaje</t>
  </si>
  <si>
    <t>Schußvolumen (berechnet)</t>
  </si>
  <si>
    <t>Se realizan estudios CMK/CPK</t>
  </si>
  <si>
    <t>Se han atribuido características SPC</t>
  </si>
  <si>
    <t>Cuales son los medios de verificación empleados</t>
  </si>
  <si>
    <t>Peso pieza</t>
  </si>
  <si>
    <t>Otros y observaciones</t>
  </si>
  <si>
    <t>Materia prima</t>
  </si>
  <si>
    <t>Piezas con inserto</t>
  </si>
  <si>
    <t>Utillaje</t>
  </si>
  <si>
    <t>si</t>
  </si>
  <si>
    <t>valor</t>
  </si>
  <si>
    <t>tolerancia</t>
  </si>
  <si>
    <t>Observaciones</t>
  </si>
  <si>
    <t>Packaging</t>
  </si>
  <si>
    <t>SPC measure specified</t>
  </si>
  <si>
    <t>Part weight per cavity</t>
  </si>
  <si>
    <t>used measurement equipment</t>
  </si>
  <si>
    <t>Declaración</t>
  </si>
  <si>
    <t>Venda-transportador</t>
  </si>
  <si>
    <t>Descripción</t>
  </si>
  <si>
    <t>Funktion</t>
  </si>
  <si>
    <t>Function</t>
  </si>
  <si>
    <t>Función</t>
  </si>
  <si>
    <t>部门</t>
  </si>
  <si>
    <t>Name</t>
  </si>
  <si>
    <t>Nombre</t>
  </si>
  <si>
    <t>姓名</t>
  </si>
  <si>
    <t>Maximal möglicher spezifischer Spritzdruck</t>
  </si>
  <si>
    <t>Signed</t>
  </si>
  <si>
    <t>签名</t>
  </si>
  <si>
    <t>Bemusterung &amp; Fertigung nach BN 590058? *²</t>
  </si>
  <si>
    <t>Otros sistemas de calidad integrados</t>
  </si>
  <si>
    <t>¿Se comprueba este valor?</t>
  </si>
  <si>
    <t>¿Cómo es el cheque  realizado?</t>
  </si>
  <si>
    <t>Version:</t>
  </si>
  <si>
    <t>1.0</t>
  </si>
  <si>
    <t>Siehe rechts - Erläuterungen zum Versionswechsel</t>
  </si>
  <si>
    <t>Chinesisch</t>
  </si>
  <si>
    <t>Versionsübersicht</t>
  </si>
  <si>
    <t>Abgestimmte Grundfassung aus Wolfgang Wachters Parameterblatt</t>
  </si>
  <si>
    <t>Wurde die notwendige Kühlleistung berechnet?</t>
  </si>
  <si>
    <t>Sind die Ergebnisse im Werkzeug berücksichtigt?</t>
  </si>
  <si>
    <t>Einheiten und Zusätze</t>
  </si>
  <si>
    <t>siehe auch "Einheiten und Zusätze" unter Zeile:</t>
  </si>
  <si>
    <t>190 - 196;</t>
  </si>
  <si>
    <t>Wieviel Prozent werden zugesetzt?</t>
  </si>
  <si>
    <t>Wird Langglasfasermaterial eingesetzt?</t>
  </si>
  <si>
    <t>Kaltkanal</t>
  </si>
  <si>
    <t>Dreiplattenwerkzeug</t>
  </si>
  <si>
    <t>Maximal mögliches Dosiervolumen</t>
  </si>
  <si>
    <t>Potential metered volume (max.)</t>
  </si>
  <si>
    <t>Anbindung</t>
  </si>
  <si>
    <t>Winkel</t>
  </si>
  <si>
    <t>Länge</t>
  </si>
  <si>
    <t xml:space="preserve">Verteilerquerschnitt </t>
  </si>
  <si>
    <t>Kombination</t>
  </si>
  <si>
    <t>Length</t>
  </si>
  <si>
    <t>Angle</t>
  </si>
  <si>
    <t>Number of cooling / heating circuits (mold)</t>
  </si>
  <si>
    <t>Carried out improvement - hold.pressure time?</t>
  </si>
  <si>
    <t>Quality / Packaging</t>
  </si>
  <si>
    <t>Cold-runner system</t>
  </si>
  <si>
    <t>Hot-runner system</t>
  </si>
  <si>
    <t>Año de construcción (mes/año)</t>
  </si>
  <si>
    <t>Capacidad (Base a 50 semanas a 15 turnos cada una)</t>
  </si>
  <si>
    <t>pcs/a</t>
  </si>
  <si>
    <t>readquisición en semanas</t>
  </si>
  <si>
    <t>Puesta en marcha</t>
  </si>
  <si>
    <t>Extrusión</t>
  </si>
  <si>
    <t>Piezas inserto</t>
  </si>
  <si>
    <t>Portugês (BRA)</t>
  </si>
  <si>
    <t>Selecione a língua</t>
  </si>
  <si>
    <t>英文</t>
  </si>
  <si>
    <t>Português (BR)</t>
  </si>
  <si>
    <t>Folha de Parâmetros de injeção de Plástico</t>
  </si>
  <si>
    <t>Nome da peça</t>
  </si>
  <si>
    <t>Nº do desenho</t>
  </si>
  <si>
    <t>Compania</t>
  </si>
  <si>
    <t>Data</t>
  </si>
  <si>
    <t>Condições da máquina e fabricação</t>
  </si>
  <si>
    <t>Tipo da máquina injetora</t>
  </si>
  <si>
    <t>注塑机年份/注塑单元</t>
  </si>
  <si>
    <t>Ano de fabricação - máquina / sistema de injeção</t>
  </si>
  <si>
    <t>机器控制类型</t>
  </si>
  <si>
    <t>Tipo de controle da máq.</t>
  </si>
  <si>
    <t>malha fechada</t>
  </si>
  <si>
    <t>control por realimentación</t>
  </si>
  <si>
    <t xml:space="preserve">malha aberta </t>
  </si>
  <si>
    <t xml:space="preserve">control en bucle abierto </t>
  </si>
  <si>
    <t>产品的投影面积</t>
  </si>
  <si>
    <t>Área projetada da peça</t>
  </si>
  <si>
    <t>Diâmetro da rosca</t>
  </si>
  <si>
    <t>Máxima capacidade de dosagem</t>
  </si>
  <si>
    <t>Volume de injeção</t>
  </si>
  <si>
    <t>Tempo de residência</t>
  </si>
  <si>
    <t>Tempo de ciclo</t>
  </si>
  <si>
    <t>Ajuste de temperatura do canhão (perfil / tolerância)</t>
  </si>
  <si>
    <t>实测射嘴的料温</t>
  </si>
  <si>
    <t>Temperatura da massa após canhão</t>
  </si>
  <si>
    <t>Temperatura da câmara quente</t>
  </si>
  <si>
    <t>Temperatura ajustada do molde (valor / tolerância)</t>
  </si>
  <si>
    <t>Temperatura medida do molde [ºC]</t>
  </si>
  <si>
    <t>Sensor de temperatura no molde?</t>
  </si>
  <si>
    <t>是否启用温度传感器</t>
  </si>
  <si>
    <t>Sensor utilizado para controlar o processo?</t>
  </si>
  <si>
    <t>Lado da injeção</t>
  </si>
  <si>
    <t>Lado da extração</t>
  </si>
  <si>
    <t>Nº de circuitos de resfriamento / aquecimento (molde)</t>
  </si>
  <si>
    <t>模温机的数量</t>
  </si>
  <si>
    <t>Nº de controladores de temperatura</t>
  </si>
  <si>
    <t>Pressão de injeção regulada</t>
  </si>
  <si>
    <t>Pressão de injeção real</t>
  </si>
  <si>
    <t>模具是否装有压力传感器　?</t>
  </si>
  <si>
    <t>Sensor de pressão no molde?</t>
  </si>
  <si>
    <t>是否启用压力传感器</t>
  </si>
  <si>
    <t>进行过填充模拟分析吗？有报告吗？</t>
  </si>
  <si>
    <t>Estudo de preenchimento foi realizado e documentado?</t>
  </si>
  <si>
    <t>Observações</t>
  </si>
  <si>
    <t>Tempo de injeção (valor / tolerância)</t>
  </si>
  <si>
    <t>设定的保压压力（各区）</t>
  </si>
  <si>
    <t>Pressão de recalque (perfil)</t>
  </si>
  <si>
    <t>Tempo de recalque</t>
  </si>
  <si>
    <t>Foi realizada otimização no tempo de recalque?</t>
  </si>
  <si>
    <t>Tempo de congelamento do ponto de injeção</t>
  </si>
  <si>
    <t>Tempo de resfriamento residual</t>
  </si>
  <si>
    <t xml:space="preserve">保压切换点 </t>
  </si>
  <si>
    <t>Ponto de comutação</t>
  </si>
  <si>
    <t>保压切换方式</t>
  </si>
  <si>
    <t>Comutação depende de</t>
  </si>
  <si>
    <t xml:space="preserve">位置 </t>
  </si>
  <si>
    <t>Posiç.</t>
  </si>
  <si>
    <t>压力</t>
  </si>
  <si>
    <t>Pressão</t>
  </si>
  <si>
    <t>残余量（数值 / 偏差）</t>
  </si>
  <si>
    <t>Colchão (valor / tolerância)</t>
  </si>
  <si>
    <t>设定的背压</t>
  </si>
  <si>
    <t>Contra pressão (específica)</t>
  </si>
  <si>
    <t>Velocidade de dosagem</t>
  </si>
  <si>
    <t>是否计算过的冷却能力?</t>
  </si>
  <si>
    <t>A potência de refrigeração necessária foi calculada?</t>
  </si>
  <si>
    <t>计算结果是否考虑在模具设计中?</t>
  </si>
  <si>
    <t>O resultado foi considerado no design da ferramenta?</t>
  </si>
  <si>
    <t>Diâmetro do bico de injeção da máquina</t>
  </si>
  <si>
    <t>Info: Para peças com dois ou mais componentes, preencha uma folha separada para cada um, por favor.</t>
  </si>
  <si>
    <t>残余量的方式</t>
  </si>
  <si>
    <t>Valor do colchão depende de</t>
  </si>
  <si>
    <t>胶量</t>
  </si>
  <si>
    <t>Volume</t>
  </si>
  <si>
    <t>注塑机最大注射压力</t>
  </si>
  <si>
    <t>Pressão máxima de injeção possível</t>
  </si>
  <si>
    <t>Matéria-prima</t>
  </si>
  <si>
    <t>Tipo de material</t>
  </si>
  <si>
    <t>Fabricante / nome comercial</t>
  </si>
  <si>
    <t>É realizada inspeção de recebimento?</t>
  </si>
  <si>
    <t>É realizada secagem do material?</t>
  </si>
  <si>
    <t>Tipo de secador</t>
  </si>
  <si>
    <t xml:space="preserve">预热温度 </t>
  </si>
  <si>
    <t>Temperatura de secagem</t>
  </si>
  <si>
    <t>Tempo de secagem</t>
  </si>
  <si>
    <t>Equipamento alimentador</t>
  </si>
  <si>
    <t xml:space="preserve">颜色由供应商调配 </t>
  </si>
  <si>
    <t>Material pigmentado pelo fabricante</t>
  </si>
  <si>
    <t>由色母调色</t>
  </si>
  <si>
    <t>Pigmentado com master batch</t>
  </si>
  <si>
    <t>% de master batch</t>
  </si>
  <si>
    <t>机器配比</t>
  </si>
  <si>
    <t>com dosador</t>
  </si>
  <si>
    <t>人工配比</t>
  </si>
  <si>
    <t>manualmente</t>
  </si>
  <si>
    <t>色母成分</t>
  </si>
  <si>
    <t>Material base do master batch</t>
  </si>
  <si>
    <t>你考虑材料烘干后残余水分的含量吗？</t>
  </si>
  <si>
    <t>O teor de umidade foi determinado?</t>
  </si>
  <si>
    <t>模拟和分析</t>
  </si>
  <si>
    <t>Simulação e Análise</t>
  </si>
  <si>
    <t>Molde</t>
  </si>
  <si>
    <t>Nº de cavidades</t>
  </si>
  <si>
    <t>Dimensões do molde</t>
  </si>
  <si>
    <t>Peso do molde</t>
  </si>
  <si>
    <t>是否有热流道系统</t>
  </si>
  <si>
    <t>Molde com câmara quente</t>
  </si>
  <si>
    <t>Fabricante / Sistema</t>
  </si>
  <si>
    <t>Tipo de bico</t>
  </si>
  <si>
    <t>分流板/直径</t>
  </si>
  <si>
    <t>Tipo de distribuidor (manifolder) / diâmetro</t>
  </si>
  <si>
    <t>Tipo do ponto de injeção</t>
  </si>
  <si>
    <t>每穴产品的浇口数</t>
  </si>
  <si>
    <t>Nº de pontos de injeção por peça</t>
  </si>
  <si>
    <t>Posição do ponto de injeção na peça</t>
  </si>
  <si>
    <t>Diâmetro do ponto de injeção</t>
  </si>
  <si>
    <t>进行过模流分析吗</t>
  </si>
  <si>
    <t>Foi realizada análise por Moldflow?</t>
  </si>
  <si>
    <t>有必要做CT扫描分析吗</t>
  </si>
  <si>
    <t>É necessário analisar as peças por CT-scan?</t>
  </si>
  <si>
    <t>可以做CT扫描分析吗</t>
  </si>
  <si>
    <t>O relatório do CT-scan está disponível?</t>
  </si>
  <si>
    <t>分析结果是否在摸具设计中考虑了</t>
  </si>
  <si>
    <t>Design do molde baseado nos resultados?</t>
  </si>
  <si>
    <t>Info: Por favor, apresentar o relatório do Moldflow no dia da reunião de APQP</t>
  </si>
  <si>
    <t>包括附件中的资料</t>
  </si>
  <si>
    <t>incluindo partes anexas</t>
  </si>
  <si>
    <t xml:space="preserve">提示：请提交首次试模产品尺寸报告 </t>
  </si>
  <si>
    <t>数字</t>
  </si>
  <si>
    <t>Number</t>
  </si>
  <si>
    <t>Anzahl</t>
  </si>
  <si>
    <t>Número</t>
  </si>
  <si>
    <t>Maschine geregelt</t>
  </si>
  <si>
    <t>Maschine gesteuert</t>
  </si>
  <si>
    <t>Kanaldurchmesser im Verteiler</t>
  </si>
  <si>
    <t>Melt canal diameter into the manifolder</t>
  </si>
  <si>
    <t>Index 100</t>
  </si>
  <si>
    <t>Neuauflage für Zentraleinkauf - SAP Eingabe entfällt, dafür neue Kopiermaske für Basisdaten</t>
  </si>
  <si>
    <t>Umarbeitung zur Anpassung an Parameterblatt (Index 100), leicht verändertes layout entsprechend</t>
  </si>
  <si>
    <t>Wünschen von ZEK; Nur Deutsch / Englische Sprachumstellung gewünscht</t>
  </si>
  <si>
    <t xml:space="preserve">Auswertungsseite neu angelegt; Spritzfehler-Matrix eingesetzt; Entfall der Fragen nach Moldflow-Variante, </t>
  </si>
  <si>
    <t>Restfeuchtegehaltmessung hinzu</t>
  </si>
  <si>
    <t>- beinhalted  überarbeitete Version des MoldingParameterSheet1 vom Vorlagenserver</t>
  </si>
  <si>
    <t>- Auswahl der Kavitäten geändert</t>
  </si>
  <si>
    <t>Kavitätenauswahl</t>
  </si>
  <si>
    <t>Düsentyp</t>
  </si>
  <si>
    <t>offene Düse</t>
  </si>
  <si>
    <t>free flow nozzle</t>
  </si>
  <si>
    <t>offene Düse mit Torpedo</t>
  </si>
  <si>
    <t>free flow nozzle with torpedo tip</t>
  </si>
  <si>
    <t>Nadelverschluß hydraulisch</t>
  </si>
  <si>
    <t>Nadelverschluß pneumatisch</t>
  </si>
  <si>
    <t>Nadelverschluß elektrisch</t>
  </si>
  <si>
    <t>Nadelverschluß mechanisch</t>
  </si>
  <si>
    <t>Mehrfachdüse</t>
  </si>
  <si>
    <t>multiple tip nozzle</t>
  </si>
  <si>
    <t>needle valve nozzle hydraulic sys.</t>
  </si>
  <si>
    <t>needle valve nozzle pneumatic sys.</t>
  </si>
  <si>
    <t>needle valve nozzle electric sys.</t>
  </si>
  <si>
    <t>needle valve nozzle mechanic sys.</t>
  </si>
  <si>
    <t>Only for Brose</t>
  </si>
  <si>
    <t>SAP Eingaben --- Achtung, Zellwerte über Formel eingeblendet. Bitte nicht löschen.</t>
  </si>
  <si>
    <t xml:space="preserve">Input for SAP --- Attention, values are showed via formula. Please do not delete. </t>
  </si>
  <si>
    <t>Werkzeug - Länge</t>
  </si>
  <si>
    <t>Werkzeug - Breite</t>
  </si>
  <si>
    <t>Werkzeug - Höhe</t>
  </si>
  <si>
    <t>Mold - lenght</t>
  </si>
  <si>
    <t>Mold - hight</t>
  </si>
  <si>
    <t>Mold - width</t>
  </si>
  <si>
    <t>Machine with open loop control</t>
  </si>
  <si>
    <t>Machine with feedback control</t>
  </si>
  <si>
    <t>Info: Por favor, apresente o CT-scan juntamente com o relatório de amostras iniciais</t>
  </si>
  <si>
    <t>Peças com insertos</t>
  </si>
  <si>
    <t>Os insertos são pré aquecidos por um processo seguro?</t>
  </si>
  <si>
    <t>Temperatura de pré aquecimento</t>
  </si>
  <si>
    <t>Insertos rebarbados, sem cantos vivos?</t>
  </si>
  <si>
    <t>嵌入件是否经过去脂处理</t>
  </si>
  <si>
    <t>Os insertos são desengraxados antes do uso?</t>
  </si>
  <si>
    <t>在试生产前嵌入件是否准备就绪</t>
  </si>
  <si>
    <t>Os insertos são verificados?</t>
  </si>
  <si>
    <t>试生产和生产制程应符合博泽标准BN 590794</t>
  </si>
  <si>
    <t>Amostragem e fabricação conforme BN 590794? *¹</t>
  </si>
  <si>
    <t>标准：Polyamid BN 590794-100原料的生产条件</t>
  </si>
  <si>
    <t>Norma: Conditioning Polyamid  BN 590794-100</t>
  </si>
  <si>
    <t>其它的流程</t>
  </si>
  <si>
    <t>Processos adicionais</t>
  </si>
  <si>
    <t>产品是否处理过</t>
  </si>
  <si>
    <t>As peças são condicionadas (hidratadas)?</t>
  </si>
  <si>
    <t>何种方式的处理</t>
  </si>
  <si>
    <t>Qual tipo de condicionamento?</t>
  </si>
  <si>
    <t>多少比例是经过重量确定的</t>
  </si>
  <si>
    <t>Qual a porcentagem por peso?</t>
  </si>
  <si>
    <t>O valor é checado?</t>
  </si>
  <si>
    <t>Como é checado?</t>
  </si>
  <si>
    <t>Qualidade / Embalagem</t>
  </si>
  <si>
    <t>报废件分类</t>
  </si>
  <si>
    <t>Discriminação entre peça OK / NOK automatizado?</t>
  </si>
  <si>
    <t>Descrição</t>
  </si>
  <si>
    <t>Outros sistemas de qualidade integrados</t>
  </si>
  <si>
    <t>取件方式</t>
  </si>
  <si>
    <t>Remoção da peça</t>
  </si>
  <si>
    <t>机械手</t>
  </si>
  <si>
    <t>queda livre</t>
  </si>
  <si>
    <t>esteira transportadora</t>
  </si>
  <si>
    <t>Embalagem</t>
  </si>
  <si>
    <t>CMK，CPK值有否记录</t>
  </si>
  <si>
    <t>Estudos de CMK/CPK são realizados?</t>
  </si>
  <si>
    <t>SPC检测是否有特殊标识</t>
  </si>
  <si>
    <t>São atribuídas características para CEP?</t>
  </si>
  <si>
    <t>Meios de medição utilizados</t>
  </si>
  <si>
    <t>Peso da peça por cavidade</t>
  </si>
  <si>
    <t>Material alternativo pretendido?</t>
  </si>
  <si>
    <t>Suplementos</t>
  </si>
  <si>
    <t>测量从热流道出来的塑脂的温度</t>
  </si>
  <si>
    <t>Temp. da massa medida após câmara quente</t>
  </si>
  <si>
    <t>储料速度</t>
  </si>
  <si>
    <t>Velocidade de rotação da rosca</t>
  </si>
  <si>
    <t>Copiar dados de entrada para as folhas de processo seguintes</t>
  </si>
  <si>
    <t>无保压时每穴产品的重量*º</t>
  </si>
  <si>
    <t>Peso medido das peças por cavidade - sem pressão de recalque *º</t>
  </si>
  <si>
    <t>每穴产品的重量*º</t>
  </si>
  <si>
    <t>Peso medido das peças por cavidade *º</t>
  </si>
  <si>
    <t>Tempo</t>
  </si>
  <si>
    <t>最大锁模力</t>
  </si>
  <si>
    <t>Máxima força de fechamento</t>
  </si>
  <si>
    <t>sim</t>
  </si>
  <si>
    <t>não</t>
  </si>
  <si>
    <t>tolerância</t>
  </si>
  <si>
    <t>Ângulo</t>
  </si>
  <si>
    <t>Comprimento</t>
  </si>
  <si>
    <t>个</t>
  </si>
  <si>
    <t>Peças/ano</t>
  </si>
  <si>
    <t>*º 如果超过4穴，请记录最重和最轻的产品重量</t>
  </si>
  <si>
    <t>*º Se houver mais de 4 cavidades, preencher apenas com os pesos mín. e máx.</t>
  </si>
  <si>
    <t>是否使用回料</t>
  </si>
  <si>
    <t>É utilizado material regranulado?</t>
  </si>
  <si>
    <t>Porcentagem em peso</t>
  </si>
  <si>
    <t>Amostragem e fabricação conforme BN 590019? *¹</t>
  </si>
  <si>
    <t>É utilizado material com fibra longa?</t>
  </si>
  <si>
    <t>试生产和生产制程应符合博泽标准BN 590794 *²</t>
  </si>
  <si>
    <t>Amostragem e fabricação conforme BN 590058? *²</t>
  </si>
  <si>
    <t>Sistema de injeção / conexão</t>
  </si>
  <si>
    <t>Câmara quente</t>
  </si>
  <si>
    <t>Ferramenta de três placas</t>
  </si>
  <si>
    <t>综合类型</t>
  </si>
  <si>
    <t>Combinação</t>
  </si>
  <si>
    <t>Bucha de injeção</t>
  </si>
  <si>
    <t>Secção transv. canal</t>
  </si>
  <si>
    <t>设定的锁模力大小</t>
  </si>
  <si>
    <t>Força de fechamento definida</t>
  </si>
  <si>
    <t>注塑机最大的塑化能力</t>
  </si>
  <si>
    <t>Taxa de plastificação da máquina (Baseada em PS)</t>
  </si>
  <si>
    <t>塑化时间</t>
  </si>
  <si>
    <t>Tempo de plastificação</t>
  </si>
  <si>
    <t>固态密度</t>
  </si>
  <si>
    <t>Densidade (sólido)</t>
  </si>
  <si>
    <t>熔融态的密度</t>
  </si>
  <si>
    <t>Densidade (fundido)</t>
  </si>
  <si>
    <t>Norma: Regenerated material use in plastic BN 590019-103</t>
  </si>
  <si>
    <t>Norma: Long-fiber reinforced thermoplastics BN 590058-102</t>
  </si>
  <si>
    <t>Função</t>
  </si>
  <si>
    <t>Nome</t>
  </si>
  <si>
    <t>Assinatura</t>
  </si>
  <si>
    <t>平均料重</t>
  </si>
  <si>
    <t>Peso médio da injeção APQP / Amostras Iniciais</t>
  </si>
  <si>
    <t>depende da pressão</t>
  </si>
  <si>
    <t>depende da posição</t>
  </si>
  <si>
    <t>depende do volume</t>
  </si>
  <si>
    <t>其他的信息</t>
  </si>
  <si>
    <t>informação faltante</t>
  </si>
  <si>
    <t>Fim da folha de parâmetros</t>
  </si>
  <si>
    <t>Início das folha de dados da ferramenta</t>
  </si>
  <si>
    <t>Ficha do molde</t>
  </si>
  <si>
    <t>Ferramentaria</t>
  </si>
  <si>
    <t>Dados gerais da ferramenta</t>
  </si>
  <si>
    <t>Realizado por</t>
  </si>
  <si>
    <t>生产工厂/国家</t>
  </si>
  <si>
    <t>Planta de produção / país</t>
  </si>
  <si>
    <t>Molde padrão</t>
  </si>
  <si>
    <t>叠模</t>
  </si>
  <si>
    <t>Molde de três placas</t>
  </si>
  <si>
    <t>Molde tandem</t>
  </si>
  <si>
    <t>内或外螺纹模具</t>
  </si>
  <si>
    <t>Unscrewing mold (extração roscada)</t>
  </si>
  <si>
    <t>气辅注射模具</t>
  </si>
  <si>
    <t>Tecnologia de injeção com gás</t>
  </si>
  <si>
    <t>Molde multi componente</t>
  </si>
  <si>
    <t>水辅注射模具</t>
  </si>
  <si>
    <t>Tecnologia de injeção com água</t>
  </si>
  <si>
    <t>双色注塑机取件技术</t>
  </si>
  <si>
    <t>Tecnologia Tranfer-/handling</t>
  </si>
  <si>
    <t>带转盘的注塑机</t>
  </si>
  <si>
    <t>Máquina com base giratória</t>
  </si>
  <si>
    <t>斜契顶出技术</t>
  </si>
  <si>
    <t>Tecnologia Core back</t>
  </si>
  <si>
    <t>Placa giratória indexada</t>
  </si>
  <si>
    <t>多种零件的生产方案</t>
  </si>
  <si>
    <t>Por favor, submeta o conceito de fabricação para peças multi componente</t>
  </si>
  <si>
    <t>Extrusão</t>
  </si>
  <si>
    <t>模压技术</t>
  </si>
  <si>
    <t>Peça e Fabricação</t>
  </si>
  <si>
    <t>Volume anual planejado</t>
  </si>
  <si>
    <t>Capacidade produtiva garantida</t>
  </si>
  <si>
    <t>Peso ►</t>
  </si>
  <si>
    <t>por peça</t>
  </si>
  <si>
    <t>每模</t>
  </si>
  <si>
    <t>por injeção</t>
  </si>
  <si>
    <t>Nº / descrição</t>
  </si>
  <si>
    <t>锁模力</t>
  </si>
  <si>
    <t>Força de fechamento</t>
  </si>
  <si>
    <t>手动/自动 必要取件</t>
  </si>
  <si>
    <t>Necessária extração manual / automática</t>
  </si>
  <si>
    <t>Queda livre</t>
  </si>
  <si>
    <t>Peças insertadas</t>
  </si>
  <si>
    <t>外包件</t>
  </si>
  <si>
    <t>Peças insertadas (inserto maior que inj)</t>
  </si>
  <si>
    <t>Design do canal e ponto de injeção</t>
  </si>
  <si>
    <t>Atuação</t>
  </si>
  <si>
    <t>pneumática</t>
  </si>
  <si>
    <t>hidráulica</t>
  </si>
  <si>
    <t>Nº de controladores de câmara quente</t>
  </si>
  <si>
    <t>Conceito do ponto de injeção na peça</t>
  </si>
  <si>
    <t>热流道的其他信息</t>
  </si>
  <si>
    <t>Por favor, adicione informações sobre o sistema de câmara quente</t>
  </si>
  <si>
    <t>冷流道其他信息</t>
  </si>
  <si>
    <t>Por favor, adicione informações sobre o sistema de canal frio</t>
  </si>
  <si>
    <t>Extração</t>
  </si>
  <si>
    <t>顶针</t>
  </si>
  <si>
    <t>Pinos extratores</t>
  </si>
  <si>
    <t>扁顶</t>
  </si>
  <si>
    <t>Lãminas extratoras</t>
  </si>
  <si>
    <t>顶块</t>
  </si>
  <si>
    <t>Extratores de contorno</t>
  </si>
  <si>
    <t>司筒针</t>
  </si>
  <si>
    <t>Bucha ejetora</t>
  </si>
  <si>
    <t xml:space="preserve">加速顶 </t>
  </si>
  <si>
    <t>Balancim de aceleração</t>
  </si>
  <si>
    <t>多次顶出</t>
  </si>
  <si>
    <t>extração multi estágio</t>
  </si>
  <si>
    <t>Pino de retorno</t>
  </si>
  <si>
    <t>行程开关</t>
  </si>
  <si>
    <t>Interruptor de final de curso</t>
  </si>
  <si>
    <t>机械式顶出</t>
  </si>
  <si>
    <t>Atuador mecânico</t>
  </si>
  <si>
    <t>液压执顶出</t>
  </si>
  <si>
    <t>Atuador hidraulico</t>
  </si>
  <si>
    <t>Gavetas externas</t>
  </si>
  <si>
    <t>Gavetas internas</t>
  </si>
  <si>
    <t>Gavetas inferiores</t>
  </si>
  <si>
    <t>斜滑块</t>
  </si>
  <si>
    <t>Gavetas inclinadas</t>
  </si>
  <si>
    <t>可摺叠型芯</t>
  </si>
  <si>
    <t>Núcleos dobráveis</t>
  </si>
  <si>
    <t>Gavetas arrastadoras</t>
  </si>
  <si>
    <t>油缸驱动</t>
  </si>
  <si>
    <t>Gaveta hidraulica</t>
  </si>
  <si>
    <t>螺纹顶出</t>
  </si>
  <si>
    <t>Desmoldagem por cremalheira</t>
  </si>
  <si>
    <t>Mecanismo de travamento mecânico</t>
  </si>
  <si>
    <t>Mecanismo de travamento hidraulico</t>
  </si>
  <si>
    <t>Desmoldagem forçada</t>
  </si>
  <si>
    <t>必要的特殊取件装置</t>
  </si>
  <si>
    <t>manipulador necessário</t>
  </si>
  <si>
    <t>其他的特殊设备</t>
  </si>
  <si>
    <t>Outro equipamento especial (ex. alimentador, etc)</t>
  </si>
  <si>
    <t>顶出</t>
  </si>
  <si>
    <t>Extrator</t>
  </si>
  <si>
    <t>列出选择的模具材料，或者附上所含零件的零件清单</t>
  </si>
  <si>
    <t>Indique ao lado os tipos de de aço utilizados. Alternativamente, você pode adicionar uma lista de materiais relativos aos componentes do molde</t>
  </si>
  <si>
    <t>Seguinte: LI=lado da injeção / LE=lado da extração</t>
  </si>
  <si>
    <t>标准板（锁模板，顶出板，后板）</t>
  </si>
  <si>
    <t>Estrutura básica (de fixação / ejetor / placas intermediárias)</t>
  </si>
  <si>
    <t>上模板</t>
  </si>
  <si>
    <t>Cavidades LI</t>
  </si>
  <si>
    <t>上模镶块</t>
  </si>
  <si>
    <t>Postiços LI</t>
  </si>
  <si>
    <t>下模板</t>
  </si>
  <si>
    <t>Cavidades LE</t>
  </si>
  <si>
    <t>下模镶块</t>
  </si>
  <si>
    <t>滑块/斜顶/型芯</t>
  </si>
  <si>
    <t>Gavetas / Gavetas inclinadas / insertos (nucleos)</t>
  </si>
  <si>
    <t>平衡块</t>
  </si>
  <si>
    <t>Placas de pressão</t>
  </si>
  <si>
    <t>上模侧</t>
  </si>
  <si>
    <t>下模侧</t>
  </si>
  <si>
    <t>可更换的镶件</t>
  </si>
  <si>
    <t>Insertos intercambiáveis</t>
  </si>
  <si>
    <t>在注塑机上可更换</t>
  </si>
  <si>
    <t>Intercambiável na máquina</t>
  </si>
  <si>
    <t>隔热板</t>
  </si>
  <si>
    <t>Placas isolantes</t>
  </si>
  <si>
    <t>定位环</t>
  </si>
  <si>
    <t>Anel localizador</t>
  </si>
  <si>
    <t>喷嘴直径</t>
  </si>
  <si>
    <t>Raio do bico do canhão</t>
  </si>
  <si>
    <t>Transdutor de pressão</t>
  </si>
  <si>
    <t>direto</t>
  </si>
  <si>
    <t>indireto</t>
  </si>
  <si>
    <t>码模槽</t>
  </si>
  <si>
    <t>Ranhuras de fixação</t>
  </si>
  <si>
    <t>码模板</t>
  </si>
  <si>
    <t>Placas de fixação para travamento</t>
  </si>
  <si>
    <t>快速锁模系统</t>
  </si>
  <si>
    <t>Sistema de fechamento rápido</t>
  </si>
  <si>
    <t>Controle de temperatura</t>
  </si>
  <si>
    <t>Controle de temperatura médio</t>
  </si>
  <si>
    <t>冷却水路直径</t>
  </si>
  <si>
    <t>Diâmetro dos canais de refrigeração</t>
  </si>
  <si>
    <t>Canais de refrigeração revestidos</t>
  </si>
  <si>
    <t>滑块是否有水路</t>
  </si>
  <si>
    <t>gavetas com temperatura controlada</t>
  </si>
  <si>
    <t>型芯是否有水路</t>
  </si>
  <si>
    <t>insertos (nucleos) com temperatura controlada</t>
  </si>
  <si>
    <t>水路是否优化</t>
  </si>
  <si>
    <t>Circuito de refrigeração otimizado ao formato da peça</t>
  </si>
  <si>
    <t>特殊热传导镶件</t>
  </si>
  <si>
    <t>insertos especiais condutores de calor</t>
  </si>
  <si>
    <t>分形面处理</t>
  </si>
  <si>
    <t>Tratamento superficial das cavidades</t>
  </si>
  <si>
    <t>钢材等级刻在零件上？</t>
  </si>
  <si>
    <t>型腔</t>
  </si>
  <si>
    <t>Placa da cavidade</t>
  </si>
  <si>
    <t>Gavetas</t>
  </si>
  <si>
    <t>镶块/型芯</t>
  </si>
  <si>
    <t>Insertos / postiços</t>
  </si>
  <si>
    <t>蚀纹</t>
  </si>
  <si>
    <t>Estrutura erodida</t>
  </si>
  <si>
    <t>抛光</t>
  </si>
  <si>
    <t>Acabamento escovado</t>
  </si>
  <si>
    <t>高光</t>
  </si>
  <si>
    <t>Polimento alto brilho</t>
  </si>
  <si>
    <t>Granulado</t>
  </si>
  <si>
    <t>Espessura do tratamento superficial</t>
  </si>
  <si>
    <t>只需描述工件最后的热处理内容</t>
  </si>
  <si>
    <t>Por favor, digite apenas o tratamento final!</t>
  </si>
  <si>
    <t>请详细描述外观表面质量</t>
  </si>
  <si>
    <t>Defina a seguir maiores detalhes sobre a qalidade superficial</t>
  </si>
  <si>
    <t>全面的检查</t>
  </si>
  <si>
    <t>Por favor, verifique a seleção</t>
  </si>
  <si>
    <t>verificar la selección</t>
  </si>
  <si>
    <t>蚀纹（VDI 3400）参照</t>
  </si>
  <si>
    <t>Estrutura erodida (VDI 3400)</t>
  </si>
  <si>
    <t>Estructura de erosion (VDI 3400)</t>
  </si>
  <si>
    <t>granulado</t>
  </si>
  <si>
    <t>蚀纹标准/深度</t>
  </si>
  <si>
    <t>Tipo de granulação / profundidade</t>
  </si>
  <si>
    <t>tipo de grabado y profundidad</t>
  </si>
  <si>
    <t>Endurecido / nitretado</t>
  </si>
  <si>
    <t>优质钢材</t>
  </si>
  <si>
    <t>ESU - Electric-slag-remelt</t>
  </si>
  <si>
    <t>Seleção</t>
  </si>
  <si>
    <t>发泡</t>
  </si>
  <si>
    <t>Formação de espuma física</t>
  </si>
  <si>
    <t>Identificação e Documentação</t>
  </si>
  <si>
    <t>Dados e documentação disponíveis para Brose</t>
  </si>
  <si>
    <t>Desenhos 2D da construção</t>
  </si>
  <si>
    <t>Modelos 3D da construção</t>
  </si>
  <si>
    <t>Lista de componentes / materiais</t>
  </si>
  <si>
    <t>水路铭牌</t>
  </si>
  <si>
    <t>Esquemas da têmpera</t>
  </si>
  <si>
    <t>滑块的动作示意图</t>
  </si>
  <si>
    <t>Diagrama de funcionamento gavetas principais</t>
  </si>
  <si>
    <t>设备数据表</t>
  </si>
  <si>
    <t>Data sheet da máquina</t>
  </si>
  <si>
    <t>Identificação do molde</t>
  </si>
  <si>
    <t>Marcação de propriedade</t>
  </si>
  <si>
    <t>Plaqueta de identificação</t>
  </si>
  <si>
    <t>Outros</t>
  </si>
  <si>
    <t>是否计算了模板的变形</t>
  </si>
  <si>
    <t>A deformação das placas foi calculada?</t>
  </si>
  <si>
    <t>定模侧的计算结果</t>
  </si>
  <si>
    <t>Resultado para o lado da injeção - LI</t>
  </si>
  <si>
    <t>动模侧的计算结果</t>
  </si>
  <si>
    <t>Resultado para o lado da extração - LE</t>
  </si>
  <si>
    <t>Diagrama / ilustração</t>
  </si>
  <si>
    <t>请在此处插入动模侧，定模侧，重要点的图示</t>
  </si>
  <si>
    <t>Bauteil-Ident-Nr.</t>
  </si>
  <si>
    <t>Part - Item-No.</t>
  </si>
  <si>
    <t>For APQP and inital samples/PPAP a total filled data sheet is necessary</t>
  </si>
  <si>
    <t>Für die QVP und zur Erstbemusterung ist ein vollständig ausgefülltes Datenblatt abzugeben</t>
  </si>
  <si>
    <t>Por favor, adicione fotos do lado de injeção e extração, além de outras características significativas. Adicionar análise de preenchimento do molde, se disponível</t>
  </si>
  <si>
    <t>Por favor añadir fotos del molde en la hoja "Mold pictures"</t>
  </si>
  <si>
    <t>Ano de fabricação (mês / ano)</t>
  </si>
  <si>
    <t>Início de operação</t>
  </si>
  <si>
    <t>需要制造备品的时间</t>
  </si>
  <si>
    <t>Período de substituição, em semanas</t>
  </si>
  <si>
    <t>Capacidade (com base em 50 semanas, cada uma com 15 turnos)</t>
  </si>
  <si>
    <t>特殊排位</t>
  </si>
  <si>
    <t>Layout especial</t>
  </si>
  <si>
    <t>Aquisição de dados de "Parameterblatt Spritzgießen"</t>
  </si>
  <si>
    <t>Para página inicial</t>
  </si>
  <si>
    <t>Fim folha de dados da ferramenta</t>
  </si>
  <si>
    <t>Início Moldflow</t>
  </si>
  <si>
    <t>模流分析--信息栏</t>
  </si>
  <si>
    <t>Moldflow - folha de informações</t>
  </si>
  <si>
    <t>供应商的定义</t>
  </si>
  <si>
    <t>Informação do fornecedor</t>
  </si>
  <si>
    <t>模流分析结果</t>
  </si>
  <si>
    <t>Resultados do Moldflow - Análise</t>
  </si>
  <si>
    <t>推荐的料筒射出后的塑脂温度</t>
  </si>
  <si>
    <t>Temperatura recomendada do fundido após canhão</t>
  </si>
  <si>
    <t>推荐的热流道出来的塑脂温度</t>
  </si>
  <si>
    <t>Temperatura recomendada do fundido após cãmara quente</t>
  </si>
  <si>
    <t>设定的注塑压力</t>
  </si>
  <si>
    <t>Pressão de injeção específica</t>
  </si>
  <si>
    <t>特殊原料是否配比的计算公式</t>
  </si>
  <si>
    <t>Base de cálculo</t>
  </si>
  <si>
    <t>长玻纤</t>
  </si>
  <si>
    <t>Fibra de vidro longa</t>
  </si>
  <si>
    <t>推荐的模温</t>
  </si>
  <si>
    <t>Temperatura recomendada da superfície do molde</t>
  </si>
  <si>
    <t>产品重量</t>
  </si>
  <si>
    <t>Peso da peça (calculado)</t>
  </si>
  <si>
    <t>一模的产品重量</t>
  </si>
  <si>
    <t>Peso da injeção (calculado)</t>
  </si>
  <si>
    <t>Força de fechamento (necessária)</t>
  </si>
  <si>
    <t>进水口温度</t>
  </si>
  <si>
    <t>Temperatura inicial</t>
  </si>
  <si>
    <t>出水口温度</t>
  </si>
  <si>
    <t>Temperatura de retorno</t>
  </si>
  <si>
    <t>根据设备的情况填写参数</t>
  </si>
  <si>
    <t>Por favor, coloque no perfil correspondente às configurações da máquina.</t>
  </si>
  <si>
    <t>建议注塑参数参照模流分析结果</t>
  </si>
  <si>
    <t>Proposta para o perfil de injeção de acordo com os resultados do Moldflow</t>
  </si>
  <si>
    <t>曲线图</t>
  </si>
  <si>
    <t>Curva representa apenas o perfil!</t>
  </si>
  <si>
    <t>基于模流分析的结果</t>
  </si>
  <si>
    <t>Conforme sugestão dos resultados do Moldflow.</t>
  </si>
  <si>
    <t>压力曲线图</t>
  </si>
  <si>
    <t>Curva representa apenas o perfil de pressão!</t>
  </si>
  <si>
    <t>保压</t>
  </si>
  <si>
    <t>Pressão de recalque</t>
  </si>
  <si>
    <t>设备压力</t>
  </si>
  <si>
    <t>Pressão da máquina</t>
  </si>
  <si>
    <t>液压缸压力</t>
  </si>
  <si>
    <t>Pressão hidráulica</t>
  </si>
  <si>
    <t>浇点位置示意图</t>
  </si>
  <si>
    <t>Imagem com as posições dos pontos de injeção</t>
  </si>
  <si>
    <t>设备</t>
  </si>
  <si>
    <t>Máquina</t>
  </si>
  <si>
    <t>温度控制</t>
  </si>
  <si>
    <t>模具&amp;浇口</t>
  </si>
  <si>
    <t>Molde e ponto de injeção</t>
  </si>
  <si>
    <t>标注</t>
  </si>
  <si>
    <t xml:space="preserve">导航 </t>
  </si>
  <si>
    <t>Navegação</t>
  </si>
  <si>
    <t>Navegación</t>
  </si>
  <si>
    <t>注塑模具</t>
  </si>
  <si>
    <t>Injeção de Plástico - Peça e Molde</t>
  </si>
  <si>
    <t>Inyección de Plástico - Pieza y Molde</t>
  </si>
  <si>
    <t>用 * 标记的领域必须在APQP阶段填写</t>
  </si>
  <si>
    <t>Os campos marcados por um * representam campos obrigatórios para o APQP</t>
  </si>
  <si>
    <t>Dados relativos ao ajuste de máquina e ao processo de fabricação</t>
  </si>
  <si>
    <t>用于制造模具的数据</t>
  </si>
  <si>
    <t>Dados relativos à construção e concepção da ferramenta</t>
  </si>
  <si>
    <t>用于零件填充分析数据</t>
  </si>
  <si>
    <t>Dados relativos à análise de preenchimento da peça</t>
  </si>
  <si>
    <t>Somente se solicitado pela Brose</t>
  </si>
  <si>
    <t>Somente referente às primeiras amostras - PPAP</t>
  </si>
  <si>
    <t>发行</t>
  </si>
  <si>
    <t>Aprovado</t>
  </si>
  <si>
    <t>发行并提出一些要求</t>
  </si>
  <si>
    <t>Aprovação condicional (ver comentários)</t>
  </si>
  <si>
    <t>不能发行</t>
  </si>
  <si>
    <t>Reprovado (ver comentários)</t>
  </si>
  <si>
    <t>请选择</t>
  </si>
  <si>
    <t>Por favor, selecione!</t>
  </si>
  <si>
    <t>评分</t>
  </si>
  <si>
    <t xml:space="preserve"> Avaliação</t>
  </si>
  <si>
    <t>注释</t>
  </si>
  <si>
    <t>Comentários</t>
  </si>
  <si>
    <t>名字</t>
  </si>
  <si>
    <t>Nome (Brose)</t>
  </si>
  <si>
    <t>过程分析</t>
  </si>
  <si>
    <t>Análise do processo</t>
  </si>
  <si>
    <t>估算模具的开合动作时间</t>
  </si>
  <si>
    <t>Tempo estimado para movimentação do molde</t>
  </si>
  <si>
    <t xml:space="preserve">最大的计量行程 </t>
  </si>
  <si>
    <t>Dosagem máxima</t>
  </si>
  <si>
    <t xml:space="preserve">设定的计量行程 </t>
  </si>
  <si>
    <t>Dosagem ajustada</t>
  </si>
  <si>
    <t>螺杆横径比</t>
  </si>
  <si>
    <t>Proporção - diâmetro da rosca pela dosagem</t>
  </si>
  <si>
    <t>料筒的使用</t>
  </si>
  <si>
    <t>Utilização do volume do canhão (cilindro)</t>
  </si>
  <si>
    <t>无保压和有保压的重量比</t>
  </si>
  <si>
    <t>Proporção de peso - com e sem recalque</t>
  </si>
  <si>
    <t>残余量</t>
  </si>
  <si>
    <t>Colchão [volume]</t>
  </si>
  <si>
    <t>残余量（位置）</t>
  </si>
  <si>
    <t>Colchão [posição]</t>
  </si>
  <si>
    <t xml:space="preserve">保压量 </t>
  </si>
  <si>
    <t>Volume de recalque</t>
  </si>
  <si>
    <t>保压量与产品胶量的比值</t>
  </si>
  <si>
    <t>Proporção - volume de recalque pelo volume de injeção</t>
  </si>
  <si>
    <t>设定的制程时间和周期不同点</t>
  </si>
  <si>
    <t>Diferença entre os tempos indicados para o ciclo total</t>
  </si>
  <si>
    <t>冷却时间和计量时间的不同点</t>
  </si>
  <si>
    <t>Diferença entre o tempo de resfriamento residual e o tempo de dosagem</t>
  </si>
  <si>
    <t>保压和浇口凝固的时间的不同点</t>
  </si>
  <si>
    <t>Diferença entre o tempo de recalque e o tempo de congelamento do ponto de injeção</t>
  </si>
  <si>
    <t>注射时间和设定时间的比值</t>
  </si>
  <si>
    <t>Proporção entre o tempo de injeção e sua respectiva tolerância</t>
  </si>
  <si>
    <t>参与量和设定竖直的比值</t>
  </si>
  <si>
    <t>Proporção entre a posição do colchão e sua respectiva tolerância</t>
  </si>
  <si>
    <t>注射速度</t>
  </si>
  <si>
    <t>Velocidade de injeção</t>
  </si>
  <si>
    <t>请参照原料供应商建议的参数</t>
  </si>
  <si>
    <t>Para comparar com os parâmetros de processo recomendados pelo fabricante da resina</t>
  </si>
  <si>
    <t>转换表格</t>
  </si>
  <si>
    <t>Formulário de transferência - Não modificar, por favor!</t>
  </si>
  <si>
    <t>分析表格</t>
  </si>
  <si>
    <t>Formulário de análise - Não modificar, por favor!</t>
  </si>
  <si>
    <t>参数表格里的数据</t>
  </si>
  <si>
    <t>Data da folha de parâmetros</t>
  </si>
  <si>
    <t>效率</t>
  </si>
  <si>
    <t>fator de eficiência [%]</t>
  </si>
  <si>
    <t>请完成所有表格</t>
  </si>
  <si>
    <t>Por favor, preencha todas as células marcadas no formulário e observe os comentários abaixo!</t>
  </si>
  <si>
    <t>下列的信息需要最终确认</t>
  </si>
  <si>
    <t>As informações a seguir são necessárias para a revisão final</t>
  </si>
  <si>
    <t>锁模力的计算是基于输入的数值</t>
  </si>
  <si>
    <t>Cálculo da força de fechamento baseada nos valores inseridos</t>
  </si>
  <si>
    <t>基于投影面积和保压压力</t>
  </si>
  <si>
    <t>Baseada na área projetada e na pressão de recalque</t>
  </si>
  <si>
    <t>计算的和实际的锁模力的比值</t>
  </si>
  <si>
    <t>Proporção entre as forças de fechamento calculada e ajustada</t>
  </si>
  <si>
    <t>计算的和最大的锁模力的比值</t>
  </si>
  <si>
    <t>Proporção entre as forças de fechamento calculada e máxima</t>
  </si>
  <si>
    <t>请参考左侧的信息</t>
  </si>
  <si>
    <t>Veja a nota de entrada na esquerda</t>
  </si>
  <si>
    <t>每穴产品所需的锁模力</t>
  </si>
  <si>
    <t>Força de fechamento necessária para cada cavidade</t>
  </si>
  <si>
    <t>输入</t>
  </si>
  <si>
    <t>entrada:</t>
  </si>
  <si>
    <t>穴数</t>
  </si>
  <si>
    <t>锁模力（侧滑块）</t>
  </si>
  <si>
    <t>Adição de carga na força de fechamento (fixação de gavetas...)</t>
  </si>
  <si>
    <t>调整</t>
  </si>
  <si>
    <t>Ajuste:</t>
  </si>
  <si>
    <t>一般信息</t>
  </si>
  <si>
    <t>产品的问题点</t>
  </si>
  <si>
    <t>语言</t>
  </si>
  <si>
    <t>打开/关闭所有页</t>
  </si>
  <si>
    <t>需要更多的信息请咨询发件人</t>
  </si>
  <si>
    <t>博泽评分区</t>
  </si>
  <si>
    <t xml:space="preserve">Machine with </t>
  </si>
  <si>
    <t>feedback control</t>
  </si>
  <si>
    <t>open loop control</t>
  </si>
  <si>
    <t>Shot volume (calculated)</t>
  </si>
  <si>
    <t>Adjusted temperatures into the hot runner system</t>
  </si>
  <si>
    <t>Heat sensor in mold?</t>
  </si>
  <si>
    <t>Nozzle side</t>
  </si>
  <si>
    <t>Alternativmaterial vorgesehen?</t>
  </si>
  <si>
    <t>Alternative material intended?</t>
  </si>
  <si>
    <t>max. Plastifizierstrom der Maschine (Basis von  PS)</t>
  </si>
  <si>
    <t>max. Machine plastification rate (based on PS)</t>
  </si>
  <si>
    <t>part shape optimized cooling channel</t>
  </si>
  <si>
    <t>Auswahl überprüfen!</t>
  </si>
  <si>
    <t>Please review your entries</t>
  </si>
  <si>
    <t>Erodierstruktur (VDI 3400)</t>
  </si>
  <si>
    <t>Eroding structure (VDI3400) Ref. XX</t>
  </si>
  <si>
    <t>Körnung</t>
  </si>
  <si>
    <t>Narbtyp / -tiefe</t>
  </si>
  <si>
    <t>Type of graining / depth of graining</t>
  </si>
  <si>
    <t>Tempering diagramm</t>
  </si>
  <si>
    <t>Moldflow - Informationsblatt</t>
  </si>
  <si>
    <t>Moldflow - Information Sheet</t>
  </si>
  <si>
    <t>Angaben des Lieferanten</t>
  </si>
  <si>
    <t>Specifications of the supplier</t>
  </si>
  <si>
    <t>Ergebnisse Moldflow - Analyse</t>
  </si>
  <si>
    <t>Results from moldflow - analysis</t>
  </si>
  <si>
    <t>Empfohlene Massetemperatur nach Extruder</t>
  </si>
  <si>
    <t>Recommended melt temperatur after extruder</t>
  </si>
  <si>
    <t>Empfohlene Massetemperatur nach Heißkanal</t>
  </si>
  <si>
    <t>Recommended melt temperatur after hot runner</t>
  </si>
  <si>
    <t>Spezifischer Spritzdruck</t>
  </si>
  <si>
    <t>Specific injection pressure</t>
  </si>
  <si>
    <t>Basis für Berechnung</t>
  </si>
  <si>
    <t>Calculation base</t>
  </si>
  <si>
    <t>Langglasfaser</t>
  </si>
  <si>
    <t>Long glas fibre</t>
  </si>
  <si>
    <t>Empfohlene Werkzeugwandtemperatur</t>
  </si>
  <si>
    <t>Recommended mold surface temperature</t>
  </si>
  <si>
    <t>Teilegewicht (berechnet)</t>
  </si>
  <si>
    <t>Part weight (calculated)</t>
  </si>
  <si>
    <t>Schußgewicht (berechnet)</t>
  </si>
  <si>
    <t>Shot weight (calculated)</t>
  </si>
  <si>
    <t>Benötigte Zuhaltekraft</t>
  </si>
  <si>
    <t>Clamping force (needful)</t>
  </si>
  <si>
    <t>Vorlauftemperatur</t>
  </si>
  <si>
    <t>Initial temperatur</t>
  </si>
  <si>
    <t>Rücklauftemperatur</t>
  </si>
  <si>
    <t>Return temperatur</t>
  </si>
  <si>
    <t>Bitte geben Sie nachfolgend das Profil entsprechend der Maschineneinstellung ein.</t>
  </si>
  <si>
    <t>Please enter in the following the profile according to the machine attitude.</t>
  </si>
  <si>
    <t>Vorschlag für Einspritzprofil entsprechend der Moldflow Ergebnisse</t>
  </si>
  <si>
    <t xml:space="preserve">Suggestion for injection profile according of the Moldflow results </t>
  </si>
  <si>
    <t>Kurve stellt nur das Profil dar!</t>
  </si>
  <si>
    <t>Curve represents only the profile!</t>
  </si>
  <si>
    <t>Vorschlag entsprechend der Moldflow Ergebnisse</t>
  </si>
  <si>
    <t>According to suggestion of the Moldflow results</t>
  </si>
  <si>
    <t>Kurve stellt nur das Druckprofil dar!</t>
  </si>
  <si>
    <t>Curve represents only the pressure profile!</t>
  </si>
  <si>
    <t>Nachdruck</t>
  </si>
  <si>
    <t>Holding pressure</t>
  </si>
  <si>
    <t>Maschinendruck</t>
  </si>
  <si>
    <t>Machine pressure</t>
  </si>
  <si>
    <t>Hydraulikdruck</t>
  </si>
  <si>
    <t>Hydraulic pressure</t>
  </si>
  <si>
    <t>Time</t>
  </si>
  <si>
    <t>Pressure</t>
  </si>
  <si>
    <t>Darstellung der Anbindungsposition</t>
  </si>
  <si>
    <t>Picture of the gate positions</t>
  </si>
  <si>
    <t>Maschine</t>
  </si>
  <si>
    <t>Machine</t>
  </si>
  <si>
    <t>Werkzeug &amp; Anbindung</t>
  </si>
  <si>
    <t>Mold &amp; Gate</t>
  </si>
  <si>
    <t>Kunststoffspritzgießen - Bauteil und Werkzeug</t>
  </si>
  <si>
    <t>Werkzeugdatenblatt - Spritzgießen</t>
  </si>
  <si>
    <t>Tooling-Data-Sheet - Injection Molding</t>
  </si>
  <si>
    <t>Injection molding - plastic part and mold</t>
  </si>
  <si>
    <t>Die mit einem * gekennzeichneten Felder sind für die QVP Pflichteingaben.</t>
  </si>
  <si>
    <t>The fields marked by one * represent obligation inputs for the APQP.</t>
  </si>
  <si>
    <t>Angaben zur Maschineneinstellung und Fertigungsprozess</t>
  </si>
  <si>
    <t>Data to machine adjustment and manufacturing process</t>
  </si>
  <si>
    <t>Angaben zur Konstruktion und Ausführung des Werkzeuges</t>
  </si>
  <si>
    <t>Data for the construction and building of the tool</t>
  </si>
  <si>
    <t>Angaben zur Analyse der Bauteilfüllung</t>
  </si>
  <si>
    <t>Data for the part filling analysis</t>
  </si>
  <si>
    <t>Nur nach Aufforderung von Brose</t>
  </si>
  <si>
    <t>Only after request of Brose</t>
  </si>
  <si>
    <t>Nur Erstbemusterungsumfang</t>
  </si>
  <si>
    <t>First part testing extent only</t>
  </si>
  <si>
    <t>Freigabe</t>
  </si>
  <si>
    <t>Released</t>
  </si>
  <si>
    <t xml:space="preserve">Freigabe mit Auflagen (siehe Kommentar) </t>
  </si>
  <si>
    <t>Released with requirements (see comments)</t>
  </si>
  <si>
    <t xml:space="preserve">Keine Freigabe erteilt! (siehe Kommentar) </t>
  </si>
  <si>
    <t>Not released  (see comments)</t>
  </si>
  <si>
    <t>Bitte auswählen!</t>
  </si>
  <si>
    <t>Please choose!</t>
  </si>
  <si>
    <t xml:space="preserve"> Bewertung</t>
  </si>
  <si>
    <t xml:space="preserve"> Rating</t>
  </si>
  <si>
    <t>Kommentar</t>
  </si>
  <si>
    <t>Comments</t>
  </si>
  <si>
    <t>Name (Bearbeiter Brose)</t>
  </si>
  <si>
    <t>Name (Brose)</t>
  </si>
  <si>
    <t>Prozess Analyse</t>
  </si>
  <si>
    <t>Process Analyses</t>
  </si>
  <si>
    <t>Zeitpauschale für Werkzeugbewegungen</t>
  </si>
  <si>
    <t>Time estimation for mold moving</t>
  </si>
  <si>
    <t>Dosierhub maximal</t>
  </si>
  <si>
    <t>Metering stroke max</t>
  </si>
  <si>
    <t>Dosierhub eingestellt</t>
  </si>
  <si>
    <t>Metering stroke adjusted</t>
  </si>
  <si>
    <t>Verhältnis Schneckendurchmesser zu Dosierhub</t>
  </si>
  <si>
    <t>Proportion - screw diameter to metering stroke</t>
  </si>
  <si>
    <t>Zylinderauslastung</t>
  </si>
  <si>
    <t>Barrel utilisation</t>
  </si>
  <si>
    <t>Gewichtsverhältnis nachdruckfrei zu ausgedrückt</t>
  </si>
  <si>
    <t>Weight proportion - holding pressure free to full loaded</t>
  </si>
  <si>
    <t>Massepolster [Volumen]</t>
  </si>
  <si>
    <t>Melt cushion [volume]</t>
  </si>
  <si>
    <t>Massepolster [Weg]</t>
  </si>
  <si>
    <t>Melt cushion [way]</t>
  </si>
  <si>
    <t>Nachdruckvolumen</t>
  </si>
  <si>
    <t>Holding pressure volume</t>
  </si>
  <si>
    <t>Verhältnis Nachdruckvolumen zu Schußvolumen</t>
  </si>
  <si>
    <t>Proportion - holding pressure vol. to shot vol.</t>
  </si>
  <si>
    <t>Differenz der angegebenen Zeiten zum Gesamtzyklus</t>
  </si>
  <si>
    <t>Difference - specified process time to cycle time</t>
  </si>
  <si>
    <t>Differenz zwischen Restkühlzeit und Dosierzeit</t>
  </si>
  <si>
    <t>Difference - rest cooling time and metering time</t>
  </si>
  <si>
    <t>Differenz zwischen Nachdruck- und Siegelzeit</t>
  </si>
  <si>
    <t>Difference - holding pressure time and gate greeze off time</t>
  </si>
  <si>
    <t>Verhältnis Einspritzzeit zur angegebenen Toleranz</t>
  </si>
  <si>
    <t>Proportion - injection time to specified tolerance</t>
  </si>
  <si>
    <t>Verhältnis Massepolster zur angegebenen Toleranz</t>
  </si>
  <si>
    <t>Proportion - melt cushion to specified tolerance</t>
  </si>
  <si>
    <t>Einspritzgeschwindigkeit</t>
  </si>
  <si>
    <t>Injection speed</t>
  </si>
  <si>
    <t>mit Verarbeitungsempfehlung des Herstellers zu vergleichen</t>
  </si>
  <si>
    <t>Please compare with the recommended process parameter from the material manufacture</t>
  </si>
  <si>
    <t>Übergabemaske - bitte keine Änderungen vornehmen!</t>
  </si>
  <si>
    <t>Transfer form - please don't modify!</t>
  </si>
  <si>
    <t>Auswertung - bitte Formeln nicht verändern</t>
  </si>
  <si>
    <t>Analyse form - please don't modify!</t>
  </si>
  <si>
    <t>Daten aus Parameterblatt</t>
  </si>
  <si>
    <t>Data from parameter sheet</t>
  </si>
  <si>
    <t xml:space="preserve">Leistungsgrad [%] </t>
  </si>
  <si>
    <t xml:space="preserve">efficiency factor [%] </t>
  </si>
  <si>
    <t>Bitte füllen sie alle markierten Zellen im Formular aus und beachten Sie dabei untenstehende Kommentare!</t>
  </si>
  <si>
    <t>Please complete all market cells into the form according the below-mentioned comments!</t>
  </si>
  <si>
    <t>Folgende Informationen sind für eine finale Bewertung nötig</t>
  </si>
  <si>
    <t>Following information are needfull for our final review</t>
  </si>
  <si>
    <t>Schließkraftberechnung entsprechend Eingabe</t>
  </si>
  <si>
    <t>Clamping force calculation based on inputted values</t>
  </si>
  <si>
    <t>Auf Basis von projizierter fläche und Nachdruck</t>
  </si>
  <si>
    <t>Based on projected plane and holding pressure</t>
  </si>
  <si>
    <t>Verhältnis berechneter zu eingestellter Schließkraft</t>
  </si>
  <si>
    <t>Proportion - calculated to adjusted clamping force</t>
  </si>
  <si>
    <t>Verhältnis berechneter zu maximaler Schließkraft</t>
  </si>
  <si>
    <t>Proportion - calculated to maximum clamping force</t>
  </si>
  <si>
    <t>Eingabe links beachten</t>
  </si>
  <si>
    <t>See input on the left</t>
  </si>
  <si>
    <t>Benötigte Schließkraft je Kavität</t>
  </si>
  <si>
    <t>Needfull clamping force per cavity</t>
  </si>
  <si>
    <t>Eingabe:</t>
  </si>
  <si>
    <t>Input:</t>
  </si>
  <si>
    <t>Gesamtzahl der Kavitäten</t>
  </si>
  <si>
    <t>Number of cavities</t>
  </si>
  <si>
    <t>Zuschlag auf Zuhaltung (Schieberfixierung...)</t>
  </si>
  <si>
    <t>Add on load for clamping force (slider fixation...)</t>
  </si>
  <si>
    <t>Einstellung:</t>
  </si>
  <si>
    <t>Adjustment:</t>
  </si>
  <si>
    <t>Auswertungsblatt</t>
  </si>
  <si>
    <t>Analyse sheet</t>
  </si>
  <si>
    <t>Informationen zum Spritzprozess</t>
  </si>
  <si>
    <t xml:space="preserve">General Information </t>
  </si>
  <si>
    <t>Formteil Fehlerkatalog</t>
  </si>
  <si>
    <t>Defects on molded parts</t>
  </si>
  <si>
    <t>Sprachtabelle</t>
  </si>
  <si>
    <t>Language scedule</t>
  </si>
  <si>
    <t>Opening / close all pages</t>
  </si>
  <si>
    <t>Bereich für Auswertung durch Brose</t>
  </si>
  <si>
    <t>Area for evaluation by Brose.</t>
  </si>
  <si>
    <t>Störungsbeseitigung beim Spritzgießen von Thermoplasten</t>
  </si>
  <si>
    <t>Fehlerbild</t>
  </si>
  <si>
    <t>Mögliche Maßnahmen</t>
  </si>
  <si>
    <t>Grat am Spritzteil außen</t>
  </si>
  <si>
    <t>Lunker, Vakuolen</t>
  </si>
  <si>
    <t>Einfallstellen</t>
  </si>
  <si>
    <t>Fließ- / Bindenähte</t>
  </si>
  <si>
    <t>Verbrennungen / Verunreinigungen</t>
  </si>
  <si>
    <t>Schlieren / Streifenbildung</t>
  </si>
  <si>
    <t>Abblättern / Schichtbildung</t>
  </si>
  <si>
    <t>Verzug</t>
  </si>
  <si>
    <t>Entformungsriefen</t>
  </si>
  <si>
    <t>Spannungen in Angussnähe</t>
  </si>
  <si>
    <t>Matte Oberfläche</t>
  </si>
  <si>
    <t>Wellige Oberfläche (Schallplatteneffekt)</t>
  </si>
  <si>
    <t>Anguß reißt ab</t>
  </si>
  <si>
    <t>Teil wird nicht gefüllt</t>
  </si>
  <si>
    <t>Teil entformt nicht</t>
  </si>
  <si>
    <t>Auswerfer stoßen durch</t>
  </si>
  <si>
    <t>Verfärbung im Anguss</t>
  </si>
  <si>
    <t>Ungleichmäßige Plastifizierung</t>
  </si>
  <si>
    <t>Schnecke läuft nicht zurück</t>
  </si>
  <si>
    <t>Mat. Austritt zw. Düse &amp; Angussbuchse</t>
  </si>
  <si>
    <t>Kernversatz</t>
  </si>
  <si>
    <t>Steigende Zylindertemperatur</t>
  </si>
  <si>
    <t>Einzugstemperatur erhöhen (bei PA)</t>
  </si>
  <si>
    <t>Zylindertemperatur erhöhen</t>
  </si>
  <si>
    <t>Zylindertemperatur senken</t>
  </si>
  <si>
    <t>Düsentemperatur erhöhen</t>
  </si>
  <si>
    <t>Düsentemperatur senken</t>
  </si>
  <si>
    <t>Werkzeugtemperatur erhöhen</t>
  </si>
  <si>
    <t>Werkzeugtemperatur senken</t>
  </si>
  <si>
    <t>Spritzdruck erhöhen</t>
  </si>
  <si>
    <t>Spritzdruck senken</t>
  </si>
  <si>
    <t>Nachdruck und -zeit erhöhen</t>
  </si>
  <si>
    <t>Nachdruck und -zeit senken</t>
  </si>
  <si>
    <t>Staudruck erhöhen</t>
  </si>
  <si>
    <t>Staudruck senken</t>
  </si>
  <si>
    <t>Schließkraft erhöhen</t>
  </si>
  <si>
    <t>Einspritzgeschwindigkeit erhöhen</t>
  </si>
  <si>
    <t>Einspritzgeschwindigkeit senken</t>
  </si>
  <si>
    <t>Querschnittsübergänge optimieren</t>
  </si>
  <si>
    <t>Schneckendrehzahl senken</t>
  </si>
  <si>
    <t>Dosierung erhöhen</t>
  </si>
  <si>
    <t>Dosierung senken</t>
  </si>
  <si>
    <t>Kühlzeit verlängern</t>
  </si>
  <si>
    <t>Kühlzeit verkürzen</t>
  </si>
  <si>
    <t>Gleichmäßigen Zyklus einhalten</t>
  </si>
  <si>
    <t>Spritzbeginn verzögern</t>
  </si>
  <si>
    <t>Langsamer entformen</t>
  </si>
  <si>
    <t>Entformung mittels Pressluft</t>
  </si>
  <si>
    <t>Formtrennmittel einsetzen (?!)</t>
  </si>
  <si>
    <t>Einspritzen mit drehender Schnecke</t>
  </si>
  <si>
    <t>Anschnitt / Anguss vergrößern</t>
  </si>
  <si>
    <t>Anschnitt / Anguss verlegen</t>
  </si>
  <si>
    <t xml:space="preserve">Anschnitt an größere Wandstärke </t>
  </si>
  <si>
    <t>Anguss polieren</t>
  </si>
  <si>
    <t>Angussradien anpassen / vergrößern</t>
  </si>
  <si>
    <t>Angussrückstände verkleinern</t>
  </si>
  <si>
    <t>Düse reinigen</t>
  </si>
  <si>
    <t>Festsitz der Düse prüfen</t>
  </si>
  <si>
    <t>Düsenquerschnitt prüfen (vergrößern)</t>
  </si>
  <si>
    <t>WZ - Konturkanten polieren</t>
  </si>
  <si>
    <t>WZ - Trennebene überprüfen</t>
  </si>
  <si>
    <t>WZ - Parallelität Durchbiegung prüfen</t>
  </si>
  <si>
    <t>WZ - Konizität erhöhen</t>
  </si>
  <si>
    <t>WZ - Reinigen / Polieren</t>
  </si>
  <si>
    <t>WZ - Entlüftung verbessern</t>
  </si>
  <si>
    <t xml:space="preserve">Gleichmäßige Wandstärken </t>
  </si>
  <si>
    <t>Kernzentrierung prüfen</t>
  </si>
  <si>
    <t>Materialvortrocknung prüfen</t>
  </si>
  <si>
    <t>Materialzufuhr prüfen</t>
  </si>
  <si>
    <t>Brückenbildung beseitigen</t>
  </si>
  <si>
    <t>Schneckenzylinder reinigen</t>
  </si>
  <si>
    <t>5.0</t>
  </si>
  <si>
    <t xml:space="preserve">Herauslösung aus dem Parameterdatenblatt und Aktualisierung der Chinesischen Version, </t>
  </si>
  <si>
    <t>Brasilianisches Portugiesisch hinzugefügt</t>
  </si>
  <si>
    <t xml:space="preserve">请将图片插入"Mold pictures"片中  </t>
  </si>
  <si>
    <t xml:space="preserve">Por favor, adicione fotos na folha "mold pictures"  ►  </t>
  </si>
  <si>
    <r>
      <t xml:space="preserve">Bilder bitte im Blatt "Mold pictures" einfügen </t>
    </r>
    <r>
      <rPr>
        <sz val="10"/>
        <rFont val="Arial"/>
        <family val="2"/>
      </rPr>
      <t xml:space="preserve">►  </t>
    </r>
  </si>
  <si>
    <r>
      <t xml:space="preserve">Please add pictures in sheet "mold pictures"  </t>
    </r>
    <r>
      <rPr>
        <sz val="10"/>
        <rFont val="Arial"/>
        <family val="2"/>
      </rPr>
      <t>►</t>
    </r>
    <r>
      <rPr>
        <sz val="10"/>
        <rFont val="Arial"/>
        <family val="2"/>
      </rPr>
      <t xml:space="preserve">  </t>
    </r>
  </si>
  <si>
    <t>制造时间</t>
  </si>
  <si>
    <t>生产能力</t>
  </si>
  <si>
    <t>生产开始</t>
  </si>
  <si>
    <t>挤出</t>
  </si>
  <si>
    <t>镶嵌件</t>
  </si>
  <si>
    <t>Thread demolding</t>
  </si>
  <si>
    <t>External slides</t>
  </si>
  <si>
    <t>Internal slides</t>
  </si>
  <si>
    <t>Underslider</t>
  </si>
  <si>
    <t>Slant slider</t>
  </si>
  <si>
    <t>Tow slider</t>
  </si>
  <si>
    <t>Hydraulic slider</t>
  </si>
  <si>
    <t>Mechanical locking mechanism</t>
  </si>
  <si>
    <t>Hydraulic locking mechanism</t>
  </si>
  <si>
    <t>Bondage demolding</t>
  </si>
  <si>
    <t>Special handling unit necessary</t>
  </si>
  <si>
    <t>Other special equipment (e.g. feeding etc.)</t>
  </si>
  <si>
    <t>Additional information to the hot runner system</t>
  </si>
  <si>
    <t xml:space="preserve">Additional information to the cold runner system </t>
  </si>
  <si>
    <t>Planned annual volume</t>
  </si>
  <si>
    <t xml:space="preserve">Guaranteed production capacity </t>
  </si>
  <si>
    <t>Three-plate mold</t>
  </si>
  <si>
    <t>Combination</t>
  </si>
  <si>
    <t>Gating system</t>
  </si>
  <si>
    <t>Manufacturer / System</t>
  </si>
  <si>
    <t>Channel cross sect.</t>
  </si>
  <si>
    <t>公司</t>
  </si>
  <si>
    <t>日期</t>
  </si>
  <si>
    <t>Drawing number</t>
  </si>
  <si>
    <t>1.1</t>
  </si>
  <si>
    <t>Chinesische Sprachausgabe</t>
  </si>
  <si>
    <t>热流道系统温度</t>
  </si>
  <si>
    <t>实测的模具温度</t>
  </si>
  <si>
    <t>模具冷却水道的数量</t>
  </si>
  <si>
    <t>设定的注射压力</t>
  </si>
  <si>
    <t>实际的注射压力</t>
  </si>
  <si>
    <t>冷却时间</t>
  </si>
  <si>
    <t>保压是否优化</t>
  </si>
  <si>
    <t>计量速度</t>
  </si>
  <si>
    <t>Durchmesser Maschinendüse</t>
  </si>
  <si>
    <t>Machine nozzle diameter</t>
  </si>
  <si>
    <t>注塑机喷嘴直径</t>
  </si>
  <si>
    <t>金属嵌入件</t>
  </si>
  <si>
    <t>模具</t>
  </si>
  <si>
    <t>模具结构（型腔数目）</t>
  </si>
  <si>
    <t>模具尺寸</t>
  </si>
  <si>
    <t>公司, 系统</t>
  </si>
  <si>
    <t>喷嘴类型</t>
  </si>
  <si>
    <t>浇口类型</t>
  </si>
  <si>
    <t>浇口位置</t>
  </si>
  <si>
    <t>质量 / 包装</t>
  </si>
  <si>
    <t>包装</t>
  </si>
  <si>
    <t>SPC Maße festgelegt</t>
  </si>
  <si>
    <t>所用的测量工具</t>
  </si>
  <si>
    <t>每腔的件重</t>
  </si>
  <si>
    <t>附注</t>
  </si>
  <si>
    <t>原料</t>
  </si>
  <si>
    <t>百分比是多少</t>
  </si>
  <si>
    <t>是否有预干燥</t>
  </si>
  <si>
    <t>干燥箱类型</t>
  </si>
  <si>
    <t>分流道截面</t>
  </si>
  <si>
    <t>偏差</t>
  </si>
  <si>
    <t>语言选择</t>
  </si>
  <si>
    <t>设备及加工参数</t>
  </si>
  <si>
    <t>中文</t>
  </si>
  <si>
    <t>注塑机种类</t>
  </si>
  <si>
    <t>设定的模具温度（数值  / 偏差）</t>
  </si>
  <si>
    <t>顶出端</t>
  </si>
  <si>
    <t>注塑端　</t>
  </si>
  <si>
    <t xml:space="preserve">注射时间 ( 数值 / 偏差） </t>
  </si>
  <si>
    <t>制造商名称</t>
  </si>
  <si>
    <t>原料类型</t>
  </si>
  <si>
    <t>色母料百分比　</t>
  </si>
  <si>
    <t>模具重量</t>
  </si>
  <si>
    <t xml:space="preserve">最大计量体积  </t>
  </si>
  <si>
    <t xml:space="preserve">注射体积    </t>
  </si>
  <si>
    <t xml:space="preserve">注塑周期  </t>
  </si>
  <si>
    <t>模具是否有温度传感器?</t>
  </si>
  <si>
    <t>浇口直径  (横截面直径用感应笔测量)</t>
  </si>
  <si>
    <t>嵌入件是否被预热?</t>
  </si>
  <si>
    <t>预热温度多少?</t>
  </si>
  <si>
    <t>嵌入件是否去毛刺?</t>
  </si>
  <si>
    <t>如何检验　</t>
  </si>
  <si>
    <t>数值是否被检验　　</t>
  </si>
  <si>
    <t>具体描述</t>
  </si>
  <si>
    <t>传送带</t>
  </si>
  <si>
    <t>自由落下</t>
  </si>
  <si>
    <t>手动　</t>
  </si>
  <si>
    <t>长度</t>
  </si>
  <si>
    <t>角度　</t>
  </si>
  <si>
    <t>数值</t>
  </si>
  <si>
    <t>否</t>
  </si>
  <si>
    <t>是</t>
  </si>
  <si>
    <t>浇口套</t>
  </si>
  <si>
    <t>三板模具</t>
  </si>
  <si>
    <t>热流道</t>
  </si>
  <si>
    <t>冷流道</t>
  </si>
  <si>
    <t>浇口系统</t>
  </si>
  <si>
    <t>标准：回料投放标准 BN 590019-102</t>
  </si>
  <si>
    <t>注塑成型参数表</t>
  </si>
  <si>
    <t>零件名称</t>
  </si>
  <si>
    <t>图纸编号　</t>
  </si>
  <si>
    <t>调控</t>
  </si>
  <si>
    <t>控制</t>
  </si>
  <si>
    <t>供料设备</t>
  </si>
  <si>
    <t>是否带质量控制系统</t>
  </si>
  <si>
    <t>是否是长玻璃纤维材料</t>
  </si>
  <si>
    <t>标准：长玻璃纤维塑料标准 BN 590058-101</t>
  </si>
  <si>
    <t>原料是否经过进厂检验</t>
  </si>
  <si>
    <t>浇口凝固时间</t>
  </si>
  <si>
    <t>螺杆直径</t>
  </si>
  <si>
    <t>1.2</t>
  </si>
  <si>
    <t>Überarbeitung durch Yufeng He, Positionskorrektur P18 bis P20</t>
  </si>
  <si>
    <t>Zeichnung Nr.</t>
  </si>
  <si>
    <t>Wurde Füllstudie erstellt &amp; dokumentiert?</t>
  </si>
  <si>
    <t>Fill study has been carried out &amp; documented</t>
  </si>
  <si>
    <t xml:space="preserve">Umschaltpunkt </t>
  </si>
  <si>
    <t>Massepolster abhängig von</t>
  </si>
  <si>
    <t>Volumen</t>
  </si>
  <si>
    <t>volume</t>
  </si>
  <si>
    <t>Cambio de ciclo por</t>
  </si>
  <si>
    <t>distancia</t>
  </si>
  <si>
    <t>presión</t>
  </si>
  <si>
    <t>Nachträge</t>
  </si>
  <si>
    <t>gemessene Massetemperatur nach Heißkanal</t>
  </si>
  <si>
    <t>Regranulateinsatz ?</t>
  </si>
  <si>
    <t>Info: Der Moldflowbericht ist zur QVP vorzustellen!</t>
  </si>
  <si>
    <t>Info: Please submit the moldflow report to the APQP date.</t>
  </si>
  <si>
    <t>Vorwärmtemperatur beim Einlegen in die Kavität</t>
  </si>
  <si>
    <t>Wieviel Gewichtsprozent Feuchtigkeitsaufnahme?</t>
  </si>
  <si>
    <t>How much percent by weight?</t>
  </si>
  <si>
    <t>1.3</t>
  </si>
  <si>
    <t>Überarbeitung des Parameterblattes entsprechend Abstimmung Wachter, Schilling, Roth, Salzmann</t>
  </si>
  <si>
    <t>Erstellung eines Werkzeugdatenblattes</t>
  </si>
  <si>
    <t>piezas liberan caer</t>
  </si>
  <si>
    <t>ESU</t>
  </si>
  <si>
    <t>Mold shop</t>
  </si>
  <si>
    <t>Allgemeine Werkzeugdaten</t>
  </si>
  <si>
    <t>General Information</t>
  </si>
  <si>
    <t>Info: Für Bauteile mit zwei oder mehr Komponenten bitte jeweils ein separates Blatt ausfüllen.</t>
  </si>
  <si>
    <t>Info: For parts with two or more components please fill out a separate sheet for each one.</t>
  </si>
  <si>
    <t>Formplatten DS</t>
  </si>
  <si>
    <t>Formplatten AS</t>
  </si>
  <si>
    <t>Formeinsätze DS</t>
  </si>
  <si>
    <t>Formeinsätze AS</t>
  </si>
  <si>
    <t>Schieber / Schrägauswerfer / Kerne</t>
  </si>
  <si>
    <t>zur Startseite</t>
  </si>
  <si>
    <t>Navigation</t>
  </si>
  <si>
    <t>Formplatten</t>
  </si>
  <si>
    <t>Einsätze / Kerne</t>
  </si>
  <si>
    <t>Materialkennzeichnung an folgenden Bauteilen</t>
  </si>
  <si>
    <t>Schieber</t>
  </si>
  <si>
    <t>Erodierstruktur</t>
  </si>
  <si>
    <t>Narbung</t>
  </si>
  <si>
    <t>Strichpolitur</t>
  </si>
  <si>
    <t>Hochglanzpolitur</t>
  </si>
  <si>
    <t>Oberfläche der Kavitäten</t>
  </si>
  <si>
    <t>Beschichtung</t>
  </si>
  <si>
    <t>Schichttyp / -dicke</t>
  </si>
  <si>
    <t>DS</t>
  </si>
  <si>
    <t>AS</t>
  </si>
  <si>
    <t>Schneckendrehzahl</t>
  </si>
  <si>
    <t>rpm</t>
  </si>
  <si>
    <t>U/min</t>
  </si>
  <si>
    <t>1.4</t>
  </si>
  <si>
    <t>Berechnung der Dosiergeschwindigkeit</t>
  </si>
  <si>
    <t>Bitte geben Sie nur die Endstufe der Bearbeitung an!</t>
  </si>
  <si>
    <t>Zeit</t>
  </si>
  <si>
    <t>time</t>
  </si>
  <si>
    <t>Restkühlzeit</t>
  </si>
  <si>
    <t>Residual cooling time</t>
  </si>
  <si>
    <t>Maximum clamping force</t>
  </si>
  <si>
    <t>Eingabewerte in die weiterführenden Datenblätter übertragen.</t>
  </si>
  <si>
    <t>Übernahme der Daten aus "Parameterblatt Spritzgießen"</t>
  </si>
  <si>
    <t>Drei-Plattenwerkzeug</t>
  </si>
  <si>
    <t>Mehrkomponenten</t>
  </si>
  <si>
    <t>Standardaufbau</t>
  </si>
  <si>
    <t>Etagenwerkzeug</t>
  </si>
  <si>
    <t>Tandemwerkzeug</t>
  </si>
  <si>
    <t>Transfertechnik</t>
  </si>
  <si>
    <t>Drehende Indexplatte</t>
  </si>
  <si>
    <t>Kernrückzugstechnik</t>
  </si>
  <si>
    <t>Maschine mit Drehteller</t>
  </si>
  <si>
    <t>Ausdrehform</t>
  </si>
  <si>
    <t>Sonderform</t>
  </si>
  <si>
    <t>Zentrierring</t>
  </si>
  <si>
    <t>Spann-Nuten</t>
  </si>
  <si>
    <t>Schnellspannsystem</t>
  </si>
  <si>
    <t>Status der Checkboxen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</si>
  <si>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</si>
  <si>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</si>
  <si>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</si>
  <si>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</si>
  <si>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</si>
  <si>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</si>
  <si>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</si>
  <si>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</si>
  <si>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</si>
  <si>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</si>
  <si>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</si>
  <si>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</si>
  <si>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</si>
  <si>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Z 17</t>
  </si>
  <si>
    <t>Z 18</t>
  </si>
  <si>
    <t>Z 19</t>
  </si>
  <si>
    <t>Z 23</t>
  </si>
  <si>
    <t>Z 24</t>
  </si>
  <si>
    <t>100</t>
  </si>
  <si>
    <t>Werkzeugöffnungsweg</t>
  </si>
  <si>
    <t>Mold opening stroke</t>
  </si>
  <si>
    <t>Grundaufbau (Aufspann- / Auswerfer- / Zwischenplatten)</t>
  </si>
  <si>
    <t>Los campos marcados con * son
obligatorios para APQP.</t>
  </si>
  <si>
    <t>Datos relativos al ajuste de las máquinas y el proceso de producción</t>
  </si>
  <si>
    <t>Datos relativos a la construcción y configuración de la herramienta</t>
  </si>
  <si>
    <t>Datos relativos al análisis de llenado de las piezas inyectadas</t>
  </si>
  <si>
    <t>Solo si es requerido por Brose</t>
  </si>
  <si>
    <t>Solo relativo a primeras muestras PPAP</t>
  </si>
  <si>
    <t>Isolierplatten</t>
  </si>
  <si>
    <t>Einlegeteile</t>
  </si>
  <si>
    <t>Geplante Stückzahl pro Jahr</t>
  </si>
  <si>
    <t>Garantierte Ausbringmenge</t>
  </si>
  <si>
    <t>Sprue</t>
  </si>
  <si>
    <t>Angußstange</t>
  </si>
  <si>
    <t>Auswahl</t>
  </si>
  <si>
    <t>Temperature control</t>
  </si>
  <si>
    <t>Schließkraft</t>
  </si>
  <si>
    <t>hydraulisch</t>
  </si>
  <si>
    <t>pneumatisch</t>
  </si>
  <si>
    <t>Betätigung</t>
  </si>
  <si>
    <t>Bitte nachfolgend weitere Informationen zum Kaltkanal</t>
  </si>
  <si>
    <t>Bitte nachfolgend weitere Informationen zum Heißkanal</t>
  </si>
  <si>
    <t>Bauteil &amp; Prozess</t>
  </si>
  <si>
    <t>Z 30</t>
  </si>
  <si>
    <t>Entformung</t>
  </si>
  <si>
    <t>Aufbau, Material &amp; Oberflächen</t>
  </si>
  <si>
    <t>Wechseleinsätze</t>
  </si>
  <si>
    <t>auf Maschine wechselbar</t>
  </si>
  <si>
    <t>Düsenradius</t>
  </si>
  <si>
    <t>Entnahme nötig</t>
  </si>
  <si>
    <t>Frei fallend</t>
  </si>
  <si>
    <t>Druckaufnehmer</t>
  </si>
  <si>
    <t>Temperierung</t>
  </si>
  <si>
    <t>Temperiermedium</t>
  </si>
  <si>
    <t>spezielle Wärmeleiteinsätze</t>
  </si>
  <si>
    <t>Darstellungen</t>
  </si>
  <si>
    <t>Bearbeiter</t>
  </si>
  <si>
    <t>Sonstiges</t>
  </si>
  <si>
    <t>Stückliste</t>
  </si>
  <si>
    <t>Maschinendatenblatt</t>
  </si>
  <si>
    <t>Kennzeichnung am Werkzeug</t>
  </si>
  <si>
    <t>Temperierschema</t>
  </si>
  <si>
    <t>Eigentumskennzeichnung</t>
  </si>
  <si>
    <t>Kernzug-Ablaufplan</t>
  </si>
  <si>
    <t>Z 73</t>
  </si>
  <si>
    <t>Z 74</t>
  </si>
  <si>
    <t>Z 75</t>
  </si>
  <si>
    <t>Z 76</t>
  </si>
  <si>
    <t>Z 78</t>
  </si>
  <si>
    <t>Z 79</t>
  </si>
  <si>
    <t>Z 80</t>
  </si>
  <si>
    <t>Z 81</t>
  </si>
  <si>
    <t>Z 85</t>
  </si>
  <si>
    <t>Z 87</t>
  </si>
  <si>
    <t>Z 96</t>
  </si>
  <si>
    <t>Z 97</t>
  </si>
  <si>
    <t>Z 98</t>
  </si>
  <si>
    <t>Z 99</t>
  </si>
  <si>
    <t>Auswerfer</t>
  </si>
  <si>
    <t>Rundauswerfer</t>
  </si>
  <si>
    <t>Flachauswerfer</t>
  </si>
  <si>
    <t>Konturauswerfer</t>
  </si>
  <si>
    <t>Hülsenauswerfer</t>
  </si>
  <si>
    <t>Endschalter</t>
  </si>
  <si>
    <t>Rückdrücker</t>
  </si>
  <si>
    <t>Außenschieber</t>
  </si>
  <si>
    <t>Innenschieber</t>
  </si>
  <si>
    <t>Unterflurschieber</t>
  </si>
  <si>
    <t>Schrägauswerfer</t>
  </si>
  <si>
    <t>Faltkerne</t>
  </si>
  <si>
    <t>Schleppschieber</t>
  </si>
  <si>
    <t>mechanische Verriegelung</t>
  </si>
  <si>
    <t>hydraulische Verriegelung</t>
  </si>
  <si>
    <t>mehrstufige Auswerferei</t>
  </si>
  <si>
    <t>Kernzüge</t>
  </si>
  <si>
    <t>Gewindeentspindelung</t>
  </si>
  <si>
    <t>mechanische Betätigung</t>
  </si>
  <si>
    <t>hydraulische Betätigung</t>
  </si>
  <si>
    <t>Schieber temperiert</t>
  </si>
  <si>
    <t>Kerne temperiert</t>
  </si>
  <si>
    <t>Sondergreifer erforderlich</t>
  </si>
  <si>
    <t>Beginn Bereich Werkzeugdatenblatt</t>
  </si>
  <si>
    <t>Stack mold</t>
  </si>
  <si>
    <t>Standard mold</t>
  </si>
  <si>
    <t>Gas-Injektionstechnik</t>
  </si>
  <si>
    <t>Wasser-Injektionstechnik</t>
  </si>
  <si>
    <t>Gas assisted injection</t>
  </si>
  <si>
    <t>Water assisted injection</t>
  </si>
  <si>
    <t>Multi component mold</t>
  </si>
  <si>
    <t>Unscrewing mold</t>
  </si>
  <si>
    <t>Abstreiferplatte</t>
  </si>
  <si>
    <t>Tandem mold</t>
  </si>
  <si>
    <t>Special mold</t>
  </si>
  <si>
    <t>Tilting plate</t>
  </si>
  <si>
    <t>Core back technology</t>
  </si>
  <si>
    <t>Part &amp; Manufacturing</t>
  </si>
  <si>
    <t>Anzahl / Bezeichnung</t>
  </si>
  <si>
    <t>Number / description</t>
  </si>
  <si>
    <t>Inserts</t>
  </si>
  <si>
    <t>Clamping force</t>
  </si>
  <si>
    <t>Runner &amp; Gate Design</t>
  </si>
  <si>
    <t>Anguss &amp; Anschnittgestaltung</t>
  </si>
  <si>
    <t>Actuation</t>
  </si>
  <si>
    <t>pneumatic</t>
  </si>
  <si>
    <t>hydraulic</t>
  </si>
  <si>
    <t>Anzahl der Heißkanal-Regelkreise</t>
  </si>
  <si>
    <t>Number of hot runner control circuits</t>
  </si>
  <si>
    <t>Anbindunggestaltung am Bauteil</t>
  </si>
  <si>
    <t>Gate design at the part</t>
  </si>
  <si>
    <t>SAP</t>
  </si>
  <si>
    <t>Sonderverf. I</t>
  </si>
  <si>
    <t>Sonderverf. II</t>
  </si>
  <si>
    <t>Sonderverf. III</t>
  </si>
  <si>
    <t>Multi stage ejection</t>
  </si>
  <si>
    <t>Stripper plate</t>
  </si>
  <si>
    <t>End switch</t>
  </si>
  <si>
    <t>Return pin</t>
  </si>
  <si>
    <t>Sleeve ejector</t>
  </si>
  <si>
    <t>Ejector pins</t>
  </si>
  <si>
    <t>Blade ejector</t>
  </si>
  <si>
    <t>Beschleunigungswippe</t>
  </si>
  <si>
    <t>Acceleration rocker</t>
  </si>
  <si>
    <t>Contour ejector</t>
  </si>
  <si>
    <t>Collapsible cores</t>
  </si>
  <si>
    <t>Sonderequipment (z.B. zur Zuführung)</t>
  </si>
  <si>
    <t>Geben Sie nebenstehen die Auswahl der Werkzeugstähle für die angegebenen Bereiche an. Alternativ kann eine Stückliste der Einzelteile mit Angaben zu den verwendeten Materialien beigelegt werden.</t>
  </si>
  <si>
    <t>Nachfolgend:  DS = Düsenseite / AS = Auswerferseite</t>
  </si>
  <si>
    <t>Druckplatten</t>
  </si>
  <si>
    <t>direkt</t>
  </si>
  <si>
    <t>indirekt</t>
  </si>
  <si>
    <t>Spannplatten überstehend</t>
  </si>
  <si>
    <t>Durchmesser der Temperierbohrungen</t>
  </si>
  <si>
    <t>Temperierbohrungen beschichichtet</t>
  </si>
  <si>
    <t>Gewicht ►</t>
  </si>
  <si>
    <t>Definieren Sie nachfolgend die Oberflächenqualität.</t>
  </si>
  <si>
    <t>Kennzeichnung &amp; Dokumentation</t>
  </si>
  <si>
    <t>Brose vorliegende Unterlagen / Daten</t>
  </si>
  <si>
    <t>2D-Konstruktionszeichnung</t>
  </si>
  <si>
    <t>3D-Konstruktionsdaten</t>
  </si>
  <si>
    <t>Typenschild</t>
  </si>
  <si>
    <t>Wurde die Plattendurchbiegung ermittelt?</t>
  </si>
  <si>
    <t>Ergebnis für die Düsenseite:</t>
  </si>
  <si>
    <t>Ergebnis für die Auswerferseite:</t>
  </si>
  <si>
    <t>Beginn Verweisbereich Moldflow</t>
  </si>
  <si>
    <t>Weight ►</t>
  </si>
  <si>
    <t>pro Teil</t>
  </si>
  <si>
    <t>pro Schuss</t>
  </si>
  <si>
    <t>per part</t>
  </si>
  <si>
    <t>per shot</t>
  </si>
  <si>
    <t>Ejector</t>
  </si>
  <si>
    <t>Following:  stat. = stationary side / mov. = movable side</t>
  </si>
  <si>
    <t>Standard plates (clamping, ejector, backing plates)</t>
  </si>
  <si>
    <t>Cavity plates stat.</t>
  </si>
  <si>
    <t>Mold inserts stat.</t>
  </si>
  <si>
    <t>Cavity plates mov.</t>
  </si>
  <si>
    <t>Mold inserts mov.</t>
  </si>
  <si>
    <t>Pressure plate</t>
  </si>
  <si>
    <t>Thermal insulating sheets</t>
  </si>
  <si>
    <t>Locating ring</t>
  </si>
  <si>
    <t>Changeable at the machine</t>
  </si>
  <si>
    <t>Changeable inserts</t>
  </si>
  <si>
    <t>direct</t>
  </si>
  <si>
    <t>indirect</t>
  </si>
  <si>
    <t>Pressure transducer</t>
  </si>
  <si>
    <t>Clamping slots</t>
  </si>
  <si>
    <t>Clamping plates standing over</t>
  </si>
  <si>
    <t>Quick clamping system</t>
  </si>
  <si>
    <t>Slider / lifter / cores</t>
  </si>
  <si>
    <t>Diameter of the cooling channels</t>
  </si>
  <si>
    <t>Abstimmungsstand der Komplettvariante inklusive Vorschlag zur SAP-Überleitung</t>
  </si>
  <si>
    <t>Cooling channels coated</t>
  </si>
  <si>
    <t>Bitte geben Sie das Fertigungskonzept für Mehrkomponententeile an.</t>
  </si>
  <si>
    <t>Gehärtet/Nitriert</t>
  </si>
  <si>
    <t>Bitte fügen Sie hier ein Bilder der Auswerferseite, der Düsenseite, wichtiger Details und wenn vorhanden der Füllstudie ein.</t>
  </si>
  <si>
    <t>Measured melt temperature after extruder</t>
  </si>
  <si>
    <t>Do you determined the residual moisture content?</t>
  </si>
  <si>
    <t>Simulation &amp; Analysis</t>
  </si>
  <si>
    <t>Is it needful to analyse the parts via CT-scan ?</t>
  </si>
  <si>
    <t>CT-scan report available?</t>
  </si>
  <si>
    <t>Info: Please submit the CT-scan report to the ISIR date.</t>
  </si>
  <si>
    <t>Alle Blätter öffnen / schließen</t>
  </si>
  <si>
    <t>Adjusted mold temperature (value / tolerance) [°C]</t>
  </si>
  <si>
    <t>Measured mold temperature [°C]</t>
  </si>
  <si>
    <t>Sensor used to control the process?</t>
  </si>
  <si>
    <t>Change-over dependent on</t>
  </si>
  <si>
    <t>Has the necessary cooling performance been calculated</t>
  </si>
  <si>
    <t>Results considered in tool design?</t>
  </si>
  <si>
    <t>Melt cushion dependent on</t>
  </si>
  <si>
    <t>Brand/Trade Name</t>
  </si>
  <si>
    <t>is material checked by incoming inspection</t>
  </si>
  <si>
    <t>Pre-drying temperature</t>
  </si>
  <si>
    <t>Pre-heating temperature by insertion in the cavity</t>
  </si>
  <si>
    <t>conveyor belt</t>
  </si>
  <si>
    <t>recording of CMK / CPK values</t>
  </si>
  <si>
    <t>Measured melt temperature after hot runner</t>
  </si>
  <si>
    <t>Screw speed</t>
  </si>
  <si>
    <t>Copy input into the continuing data sheets.</t>
  </si>
  <si>
    <t>Is regrind material used?</t>
  </si>
  <si>
    <t>Percentage rate of shot weight?</t>
  </si>
  <si>
    <t>Is long glass fibre material used?</t>
  </si>
  <si>
    <t>Sampling &amp; manufacturing according to BN 590058? *²</t>
  </si>
  <si>
    <t>Issuing person</t>
  </si>
  <si>
    <t>machine with rotary table</t>
  </si>
  <si>
    <t>Production concept for multi-component parts</t>
  </si>
  <si>
    <t>manual/automatic removal necessary</t>
  </si>
  <si>
    <t xml:space="preserve">free falling </t>
  </si>
  <si>
    <t>Demoulding</t>
  </si>
  <si>
    <t>Mechanical actuation</t>
  </si>
  <si>
    <t>Hydraulical actuation</t>
  </si>
  <si>
    <t>Please define the used steel grades. Alternatively, You can add a BOM of the tool components</t>
  </si>
  <si>
    <t>Radius of nozzle</t>
  </si>
  <si>
    <t>Temperature control medium</t>
  </si>
  <si>
    <t>are sliders temperature controlled</t>
  </si>
  <si>
    <t>are cores temperature controlled</t>
  </si>
  <si>
    <t>Special heat-conducting inserts</t>
  </si>
  <si>
    <t>Steel grades engraved on components?</t>
  </si>
  <si>
    <t>Ha sido calculada la potencia de refrigeracion necesaria?</t>
  </si>
  <si>
    <t>Han sido considerados los resultados en la herramienta?</t>
  </si>
  <si>
    <t>Diametro de la boquilla de inyeccion</t>
  </si>
  <si>
    <t>Staudruck (spezifisch)</t>
  </si>
  <si>
    <t>Back pressure (specifically )</t>
  </si>
  <si>
    <t>Presión contrapresión (específicamente )</t>
  </si>
  <si>
    <t xml:space="preserve">Info: Para piezas para con dos o mas componentes por favor rellenar una hoja separadamente para cada uno </t>
  </si>
  <si>
    <t xml:space="preserve">Remanente de material depende de </t>
  </si>
  <si>
    <t>Presion de inyeccion maxima posible</t>
  </si>
  <si>
    <t>Info: Por favor proporcionar el informe Moldflow el dia de la APQP</t>
  </si>
  <si>
    <t>Se han eliminado cantos vivos (rebabas)?</t>
  </si>
  <si>
    <t>Se preparan los insertos previamente?</t>
  </si>
  <si>
    <t>Se verifican los insertos?</t>
  </si>
  <si>
    <t>Procesos posteriores</t>
  </si>
  <si>
    <t>including attaching parts</t>
  </si>
  <si>
    <t>Liegt ein CT-Bericht vor?</t>
  </si>
  <si>
    <t>Ist die Bauteilanalyse mittels CT erforderlich?</t>
  </si>
  <si>
    <t>Wird der Restfeuchtegehalt ermittelt?</t>
  </si>
  <si>
    <t>automatizado</t>
  </si>
  <si>
    <t>Calidad / Embalaje</t>
  </si>
  <si>
    <t>Temperatura de masa medida despues del canal caliente</t>
  </si>
  <si>
    <t>Numero de revoluciones del tornillo sinfín</t>
  </si>
  <si>
    <t>Copiar valores de entrada en las hojas siguientes</t>
  </si>
  <si>
    <t>Tiempo</t>
  </si>
  <si>
    <t>Presion maxima de cierre</t>
  </si>
  <si>
    <t>Angulo</t>
  </si>
  <si>
    <t>Longitud</t>
  </si>
  <si>
    <t>Material regenerado?</t>
  </si>
  <si>
    <t>Porcentaje de mateial añadido?</t>
  </si>
  <si>
    <t>Es utilizado material de fibra larga?</t>
  </si>
  <si>
    <t>Conexión</t>
  </si>
  <si>
    <t>Canal frio</t>
  </si>
  <si>
    <t>Canal caliente</t>
  </si>
  <si>
    <t>Herramienta de tres placas</t>
  </si>
  <si>
    <t>Combinacion</t>
  </si>
  <si>
    <t>Seccion del canal</t>
  </si>
  <si>
    <t>Norma: Uso de material regenerado según norma BN 590019-102</t>
  </si>
  <si>
    <t>Norma: Uso de material termoplastico según norma BN 590058-101</t>
  </si>
  <si>
    <t>Ficha del molde</t>
  </si>
  <si>
    <t>Matriceria</t>
  </si>
  <si>
    <t>Datos generales de la herramienta</t>
  </si>
  <si>
    <t>Realizado por:</t>
  </si>
  <si>
    <t>Localidad</t>
  </si>
  <si>
    <t>Fabricación standard</t>
  </si>
  <si>
    <t>Molde de varios niveles</t>
  </si>
  <si>
    <t>Herramienta tandem</t>
  </si>
  <si>
    <t>Molde con desenroscado</t>
  </si>
  <si>
    <t>Molde multicomponente</t>
  </si>
  <si>
    <t>Molde especial</t>
  </si>
  <si>
    <t>Técnica transfer</t>
  </si>
  <si>
    <t>Máquina con plato giratorio</t>
  </si>
  <si>
    <t>Tecnica Core back</t>
  </si>
  <si>
    <t>Placa de indexado giratoria</t>
  </si>
  <si>
    <t>Por favor suministre el concepto de fabricación para piezas de varios componentes</t>
  </si>
  <si>
    <t>Pieza &amp; Fabricación</t>
  </si>
  <si>
    <t>Número de piezas / año planificadas</t>
  </si>
  <si>
    <t>Cantidad de piezas garantizadas</t>
  </si>
  <si>
    <t>Peso</t>
  </si>
  <si>
    <t>por pieza</t>
  </si>
  <si>
    <t>por inyección</t>
  </si>
  <si>
    <t>Insertos</t>
  </si>
  <si>
    <t>Número / Descripción</t>
  </si>
  <si>
    <t>Fuerza de cierre</t>
  </si>
  <si>
    <t>Necesaria extraccion manual</t>
  </si>
  <si>
    <t xml:space="preserve">Caida libre </t>
  </si>
  <si>
    <t>diseño de colada y de seccion</t>
  </si>
  <si>
    <t>Actuación</t>
  </si>
  <si>
    <t>pneumático</t>
  </si>
  <si>
    <t>hidráulico</t>
  </si>
  <si>
    <t>Numero de circuitos de control del canal caliente</t>
  </si>
  <si>
    <t>Fijación en la pieza</t>
  </si>
  <si>
    <t>Por favor a continuacion mas información del canal caliente</t>
  </si>
  <si>
    <t>Por favor a continuacion mas información del canal frio</t>
  </si>
  <si>
    <t>Desmoldeo</t>
  </si>
  <si>
    <t>Expulsores redondos</t>
  </si>
  <si>
    <t>Expulsores planos</t>
  </si>
  <si>
    <t>Expulsores de contorno</t>
  </si>
  <si>
    <t>Expulsores de vaina</t>
  </si>
  <si>
    <t>Balancin de aceleracion</t>
  </si>
  <si>
    <t>Extraccion en varios niveles</t>
  </si>
  <si>
    <t>Pin de retorno</t>
  </si>
  <si>
    <t>Interruptor de final de carrera</t>
  </si>
  <si>
    <t>placa de friccion</t>
  </si>
  <si>
    <t>Actuacion mecanica</t>
  </si>
  <si>
    <t>Actuacion hidraulica</t>
  </si>
  <si>
    <t>Elemento de desmoldeo</t>
  </si>
  <si>
    <t>Correderas externas</t>
  </si>
  <si>
    <t>Correderas internas</t>
  </si>
  <si>
    <t>Correderas inferiores</t>
  </si>
  <si>
    <t>Correderas inclinadas</t>
  </si>
  <si>
    <t>nucleo contraible</t>
  </si>
  <si>
    <t>Correderas arrastradoras</t>
  </si>
  <si>
    <t>Guia del noyo</t>
  </si>
  <si>
    <t>rosca sinfín</t>
  </si>
  <si>
    <t>Cierre mecanico</t>
  </si>
  <si>
    <t>Cierre hidraulico</t>
  </si>
  <si>
    <t>desmoldeo forzado</t>
  </si>
  <si>
    <t>Manipulador requerido</t>
  </si>
  <si>
    <t>Equipamiento especial</t>
  </si>
  <si>
    <t>Expulsor</t>
  </si>
  <si>
    <t>Montaje, Material y superficies</t>
  </si>
  <si>
    <t>Indique al lado la selección de aceros del util para las diferentes areas. Alternativamente se puede adjuntar una lista de componentes con los materiales utilizados.</t>
  </si>
  <si>
    <t>realizacion basica (cierre, expulsores y placa intermedia)</t>
  </si>
  <si>
    <t>Placas de cavidad lado de inyeccion</t>
  </si>
  <si>
    <t>Postizos lado de inyeccion</t>
  </si>
  <si>
    <t>Placa de cavidad lado expulsion</t>
  </si>
  <si>
    <t>Postizon lado de expulsion</t>
  </si>
  <si>
    <t>Corredera/Corredera inclinadaNucleo</t>
  </si>
  <si>
    <t>Placas de presion</t>
  </si>
  <si>
    <t>Insertos intercambiables</t>
  </si>
  <si>
    <t>Intercambiable en la maquina</t>
  </si>
  <si>
    <t>Placas termicas aislantes</t>
  </si>
  <si>
    <t>Anillo de centraje</t>
  </si>
  <si>
    <t>Radio de la boquilla</t>
  </si>
  <si>
    <t>Medidor de presion</t>
  </si>
  <si>
    <t>directo</t>
  </si>
  <si>
    <t>indirecto</t>
  </si>
  <si>
    <t>coliso de cierre</t>
  </si>
  <si>
    <t>placas de cierre sobresalientes</t>
  </si>
  <si>
    <t>sistema de cierre rapido</t>
  </si>
  <si>
    <t>temperado</t>
  </si>
  <si>
    <t>medio de temperado</t>
  </si>
  <si>
    <t>diametros de los agujeros de temperado</t>
  </si>
  <si>
    <t>agujeros de temperado pintados</t>
  </si>
  <si>
    <t>corredera con temperatura controlada</t>
  </si>
  <si>
    <t>nucleos con temperatura controlada</t>
  </si>
  <si>
    <t>uso de materiales conductores de calor</t>
  </si>
  <si>
    <t>insertos especiales conductores de calor</t>
  </si>
  <si>
    <t>superficie de las cavidades</t>
  </si>
  <si>
    <t>denominacion del material de los siguientes componentes</t>
  </si>
  <si>
    <t xml:space="preserve">Placa de cavidad </t>
  </si>
  <si>
    <t>Correderas</t>
  </si>
  <si>
    <t>Empostizado</t>
  </si>
  <si>
    <t>Estructura de erosionado</t>
  </si>
  <si>
    <t>esctructura de erosion</t>
  </si>
  <si>
    <t>pulimento antirayas</t>
  </si>
  <si>
    <t>grabado</t>
  </si>
  <si>
    <t>recubrimiento</t>
  </si>
  <si>
    <t>tipo de capa/grosor</t>
  </si>
  <si>
    <t>Por favor de unicamente la fase final de la preparacion</t>
  </si>
  <si>
    <t>Defina a continuacion la calidad superficial</t>
  </si>
  <si>
    <t>Endurecido y nitruracion</t>
  </si>
  <si>
    <t>Identificacion y documentacion</t>
  </si>
  <si>
    <t>Informacion disponible para Brose</t>
  </si>
  <si>
    <t>Datos 2D</t>
  </si>
  <si>
    <t>用于机器校正和制造过程数据</t>
  </si>
  <si>
    <t>在Brose 要求之后</t>
  </si>
  <si>
    <t>第一个样品测试的范围</t>
  </si>
  <si>
    <t>Datos 3D</t>
  </si>
  <si>
    <t>Lista de piezas</t>
  </si>
  <si>
    <t>Esquema de temperatura</t>
  </si>
  <si>
    <t>diagrama del recorrido del nucleo</t>
  </si>
  <si>
    <t>Hoja de datos de la maquina</t>
  </si>
  <si>
    <t>Identificacion en el molde</t>
  </si>
  <si>
    <t>Identificacion de la propiedad de utillaje</t>
  </si>
  <si>
    <t>Chapa de identificacion</t>
  </si>
  <si>
    <t>Varios</t>
  </si>
  <si>
    <t>Fue averiguada la deformacion de la placa?</t>
  </si>
  <si>
    <t>Resultado para la boquilla de inyeccion</t>
  </si>
  <si>
    <t>Resultado para el lado de expulsion</t>
  </si>
  <si>
    <t>Descripcion</t>
  </si>
  <si>
    <t>Special layout</t>
  </si>
  <si>
    <t>Disposición especial</t>
  </si>
  <si>
    <t>Selección</t>
  </si>
  <si>
    <t>Selection</t>
  </si>
  <si>
    <t>选择</t>
  </si>
  <si>
    <t>Physikalisches Schäumen</t>
  </si>
  <si>
    <t>Physical foaming</t>
  </si>
  <si>
    <t>Espuma físicamente</t>
  </si>
  <si>
    <t>Z 64</t>
  </si>
  <si>
    <t>Z 63</t>
  </si>
  <si>
    <t>Z 65</t>
  </si>
  <si>
    <t>Z 66</t>
  </si>
  <si>
    <t>Z 67</t>
  </si>
  <si>
    <t>Z 68</t>
  </si>
  <si>
    <t>Z 69</t>
  </si>
  <si>
    <t>Z 70</t>
  </si>
  <si>
    <t>Z 71</t>
  </si>
  <si>
    <t>Z 21</t>
  </si>
  <si>
    <t>Z 27</t>
  </si>
  <si>
    <t>Z 28</t>
  </si>
  <si>
    <t>Z 31</t>
  </si>
  <si>
    <t>Z 34</t>
  </si>
  <si>
    <t>Z 35</t>
  </si>
  <si>
    <t>Z 52</t>
  </si>
  <si>
    <t>Z 58</t>
  </si>
  <si>
    <t>Z 59</t>
  </si>
  <si>
    <t>Z 60</t>
  </si>
  <si>
    <t>Z 61</t>
  </si>
  <si>
    <t>Z 62</t>
  </si>
  <si>
    <t>Z 72</t>
  </si>
  <si>
    <t>Z 77</t>
  </si>
  <si>
    <t>Z 82</t>
  </si>
  <si>
    <t>Z 83</t>
  </si>
  <si>
    <t>Z 86</t>
  </si>
  <si>
    <t>Z 91</t>
  </si>
  <si>
    <t>Z 92</t>
  </si>
  <si>
    <t>Z 93</t>
  </si>
  <si>
    <t>Z 94</t>
  </si>
  <si>
    <t>Z 95</t>
  </si>
  <si>
    <t>Por favor añadir una foto del lado de expulsion, de la zona de la boquilla, detalles importantes y si existe el estudio de llenado.</t>
  </si>
  <si>
    <r>
      <t xml:space="preserve">Ende Verweisbereich </t>
    </r>
    <r>
      <rPr>
        <b/>
        <sz val="10"/>
        <rFont val="Arial"/>
        <family val="2"/>
      </rPr>
      <t>Moldflow</t>
    </r>
  </si>
  <si>
    <t>4.0</t>
  </si>
  <si>
    <t>Adjusted barrel temperature (profile / tolerance)</t>
  </si>
  <si>
    <t>Eingestellte Zylindertemperatur (Profil / Toleranz)</t>
  </si>
  <si>
    <t>xx.xx.2009</t>
  </si>
  <si>
    <t>Textpräzisierungen, Kommentarfeld für Auswertung durch Prozess-Spezialisten , neue Sprache: Türkisch</t>
  </si>
  <si>
    <t>rote Eingaben sind nicht konform zur deutschen Variante!</t>
  </si>
  <si>
    <t>Unterschrift</t>
  </si>
  <si>
    <r>
      <t>Bemusterung &amp; Fertigung nach BN 590019? *</t>
    </r>
    <r>
      <rPr>
        <sz val="10"/>
        <rFont val="Univers"/>
        <family val="2"/>
      </rPr>
      <t>¹</t>
    </r>
  </si>
  <si>
    <r>
      <t>Sampling &amp; manufacturing according to BN 590019? *</t>
    </r>
    <r>
      <rPr>
        <sz val="10"/>
        <rFont val="Univers"/>
        <family val="2"/>
      </rPr>
      <t>¹</t>
    </r>
  </si>
  <si>
    <t>Muestras y fabricacion según 590058? *²</t>
  </si>
  <si>
    <t>Muestras y fabricacion según 590019? *¹</t>
  </si>
  <si>
    <t>加工过程是否按照博泽标准　590019  *¹</t>
  </si>
  <si>
    <t>*º  bei mehr als 4 Kavitäten bitte leichteste und schwerste Kavität angeben</t>
  </si>
  <si>
    <t>Teilegewicht ohne Nachdruck je Kavität (gewogen) *º</t>
  </si>
  <si>
    <t>Teilegewicht je Kavität (gewogen) *º</t>
  </si>
  <si>
    <t>Peso medio de la pieza *º</t>
  </si>
  <si>
    <t>Peso medio de la inyeccion *º</t>
  </si>
  <si>
    <t>Dosierzeit (berechnet)</t>
  </si>
  <si>
    <t>Dichte (Feststoff)</t>
  </si>
  <si>
    <t>Dichte (Schmelze)</t>
  </si>
  <si>
    <t>Tomar los datos de la hoja "Parametros de inyeccion"</t>
  </si>
  <si>
    <t>A la pagina de inicio</t>
  </si>
  <si>
    <t xml:space="preserve">% of batch </t>
  </si>
  <si>
    <t>% del batch</t>
  </si>
  <si>
    <t>Casquillo de bebedera</t>
  </si>
  <si>
    <t>Z 90</t>
  </si>
  <si>
    <t>Only name the final step of treatment</t>
  </si>
  <si>
    <t>Please give below more details to the surface quality</t>
  </si>
  <si>
    <t>Marking and Documentation</t>
  </si>
  <si>
    <t>Data and Documentation made available to Brose?</t>
  </si>
  <si>
    <t>2D-data of construction</t>
  </si>
  <si>
    <t>3D-data of construction</t>
  </si>
  <si>
    <t xml:space="preserve">螺筒内滞留时间 </t>
  </si>
  <si>
    <t>Zwangsentformung</t>
  </si>
  <si>
    <t>设定的料温（各区 / 偏差）</t>
  </si>
  <si>
    <t>提示：对于包含两个或两个以上部件的零件，请单独列出一份针对所有所含部件的清单(对含两个或以上部件的零件，请针对各部件分别列一份清单。)</t>
  </si>
  <si>
    <t>Start-up</t>
  </si>
  <si>
    <t>干燥时间</t>
  </si>
  <si>
    <t>提示：请于APQP时提交Moldflow的报告</t>
  </si>
  <si>
    <t>转速（每分钟）</t>
  </si>
  <si>
    <t>拷贝到连续的数据表单中</t>
  </si>
  <si>
    <t>时间</t>
  </si>
  <si>
    <t>模具数据表单</t>
  </si>
  <si>
    <t>模具车间</t>
  </si>
  <si>
    <t>概况</t>
  </si>
  <si>
    <t>发行人</t>
  </si>
  <si>
    <t>位置</t>
  </si>
  <si>
    <t>标准模具</t>
  </si>
  <si>
    <t>三板模</t>
  </si>
  <si>
    <t>串联模</t>
  </si>
  <si>
    <t>1.9</t>
  </si>
  <si>
    <t>- beinhalted Kopierfunktion aus MoldingParameterSheet</t>
  </si>
  <si>
    <t>Not available - please use the English version</t>
  </si>
  <si>
    <t>Parameterblatt Spritzgießen</t>
  </si>
  <si>
    <t>Änderungsstand</t>
  </si>
  <si>
    <t>Typ der Spritzgießmaschine</t>
  </si>
  <si>
    <t>Maximale Schließkraft</t>
  </si>
  <si>
    <t>Durchschnittliches Schußgewicht  QVP / EMPB</t>
  </si>
  <si>
    <t>Average shotweight  APQP / ISIR</t>
  </si>
  <si>
    <t>Werden die Einlegeteile im Vorfeld entfettet?</t>
  </si>
  <si>
    <t>Inserts degreased before using?</t>
  </si>
  <si>
    <t>Einleger entgratet / partiell abgeprägt?</t>
  </si>
  <si>
    <t>Erfolgt eine Prüfung der Einlegeteile?</t>
  </si>
  <si>
    <t>Norm: Regenerateinsatz Kunststoffe  BN 590019-103</t>
  </si>
  <si>
    <t>Norm: Regenerated material use in plastic BN 590019-103</t>
  </si>
  <si>
    <r>
      <t>Bemusterung &amp; Fertigung nach BN 590794? *</t>
    </r>
    <r>
      <rPr>
        <sz val="10"/>
        <rFont val="Univers"/>
        <family val="2"/>
      </rPr>
      <t>¹</t>
    </r>
  </si>
  <si>
    <r>
      <t>Sampling &amp; manufacturing according to BN 590794? *</t>
    </r>
    <r>
      <rPr>
        <sz val="10"/>
        <rFont val="Univers"/>
        <family val="2"/>
      </rPr>
      <t>¹</t>
    </r>
  </si>
  <si>
    <t>Norm: Langfaserverstärkte Thermoplaste  BN 590058-102</t>
  </si>
  <si>
    <t>Norm: Long-fiber reinforced thermoplastics BN 590058-102</t>
  </si>
  <si>
    <t>Baujahr der Maschine / der Spritzeinheit</t>
  </si>
  <si>
    <t>Year of manufacture - machine / injection unit</t>
  </si>
  <si>
    <t>Projizierte Bauteilfläche</t>
  </si>
  <si>
    <t>Projected plane of the part</t>
  </si>
  <si>
    <t>Gemessene Massetemperatur nach Extruder</t>
  </si>
  <si>
    <t>Eingestellte Heißkanaltemperaturen</t>
  </si>
  <si>
    <t xml:space="preserve">Eingestellte Werkzeugtemperatur (Wert / Toleranz) </t>
  </si>
  <si>
    <t xml:space="preserve">Gemessene Werkzeugtemperatur </t>
  </si>
  <si>
    <t>Eingestellte Schließkraft</t>
  </si>
  <si>
    <t>Clamping force (preset)</t>
  </si>
  <si>
    <t>Recopilación de datos de Inyección de Plástico</t>
  </si>
  <si>
    <t>Norm: Konditionieren von Polyamiden  BN 590794-100</t>
  </si>
  <si>
    <t>Norm: Conditioning Polyamid BN 590794-100</t>
  </si>
  <si>
    <t>text not available</t>
  </si>
  <si>
    <t>多件成型模</t>
  </si>
  <si>
    <t>特殊模具</t>
  </si>
  <si>
    <t>倾斜板</t>
  </si>
  <si>
    <t>零件和制造</t>
  </si>
  <si>
    <t>计划年数量</t>
  </si>
  <si>
    <t>保证年产量</t>
  </si>
  <si>
    <t>物料</t>
  </si>
  <si>
    <t>重量</t>
  </si>
  <si>
    <t>每件</t>
  </si>
  <si>
    <t>嵌入件</t>
  </si>
  <si>
    <t>数字/描述</t>
  </si>
  <si>
    <t>Tipo de distribuidor / diametro</t>
  </si>
  <si>
    <t>流道和浇口设计</t>
  </si>
  <si>
    <t>操作</t>
  </si>
  <si>
    <t>气压</t>
  </si>
  <si>
    <t>液压</t>
  </si>
  <si>
    <t>热流道控制回路数量</t>
  </si>
  <si>
    <t>部件中的浇口设计</t>
  </si>
  <si>
    <t>脱模</t>
  </si>
  <si>
    <t>复位销</t>
  </si>
  <si>
    <t>脱模板</t>
  </si>
  <si>
    <t>外滑块</t>
  </si>
  <si>
    <t>内滑块</t>
  </si>
  <si>
    <t>下滑块</t>
  </si>
  <si>
    <t>携滑块</t>
  </si>
  <si>
    <t>机械锁止装置</t>
  </si>
  <si>
    <t>Z 84</t>
  </si>
  <si>
    <t>Werkzeughersteller</t>
  </si>
  <si>
    <t>production plant / country</t>
  </si>
  <si>
    <t>Standort / Land</t>
  </si>
  <si>
    <t>Extrusion</t>
  </si>
  <si>
    <t>Z 20</t>
  </si>
  <si>
    <t>2.0</t>
  </si>
  <si>
    <t>Überarbeitung zum Einsatz als QVP - Dokument (*) , Abstimmungsstand ZQU, ZVF, TKE</t>
  </si>
  <si>
    <t>In-mold compounder (IMC)</t>
  </si>
  <si>
    <t>Compounder (IMC)</t>
  </si>
  <si>
    <t>Z 22</t>
  </si>
  <si>
    <t>Insert-Teile</t>
  </si>
  <si>
    <t>Outsert-Teile</t>
  </si>
  <si>
    <t>Insert parts</t>
  </si>
  <si>
    <t>Werkstückoptimierte Kühlung</t>
  </si>
  <si>
    <t>Z 88</t>
  </si>
  <si>
    <t>Z 89</t>
  </si>
  <si>
    <t>Baujahr (Monat/Jahr)</t>
  </si>
  <si>
    <t>Inbetriebnahme</t>
  </si>
  <si>
    <t>Wiederbeschaffungszeitraum in Wochen</t>
  </si>
  <si>
    <t>Kapazität (Basis 50 Wochen zu je 15 Schichten)</t>
  </si>
  <si>
    <t>Stk/a</t>
  </si>
  <si>
    <t>液压锁止装置</t>
  </si>
  <si>
    <t>部件，物料及表面</t>
  </si>
  <si>
    <t>以下：stat.=静止侧/mov.=运动侧</t>
  </si>
  <si>
    <t>压力传感器</t>
  </si>
  <si>
    <t>直接</t>
  </si>
  <si>
    <t>间接</t>
  </si>
  <si>
    <t>温度控制器</t>
  </si>
  <si>
    <t>温度控制介质</t>
  </si>
  <si>
    <t>带涂层冷却道</t>
  </si>
  <si>
    <t>滑块</t>
  </si>
  <si>
    <t>静止</t>
  </si>
  <si>
    <t>运动</t>
  </si>
  <si>
    <t>涂层</t>
  </si>
  <si>
    <t>涂层方式/厚度</t>
  </si>
  <si>
    <t>- beinhalted mit Verantwortlichen abgestimmte Variante des MoldflowInformationSheet</t>
  </si>
  <si>
    <t>nachfolgende Versionen</t>
  </si>
  <si>
    <t>- Layout und Steuerungsvorgaben in Abstimmung mit IT umgesetzt für alle Blätter</t>
  </si>
  <si>
    <t>硬化/渗氮</t>
  </si>
  <si>
    <t>标签 &amp; 文献</t>
  </si>
  <si>
    <t>博泽现有文献/资料</t>
  </si>
  <si>
    <t>2维结构图纸</t>
  </si>
  <si>
    <t>3维结构图纸</t>
  </si>
  <si>
    <t>材料单</t>
  </si>
  <si>
    <t>工具标签</t>
  </si>
  <si>
    <t>财产标签</t>
  </si>
  <si>
    <t>类型说明签</t>
  </si>
  <si>
    <t>其它</t>
  </si>
  <si>
    <t>说明</t>
  </si>
  <si>
    <t>“注射浇注参数”数据的应用</t>
  </si>
  <si>
    <t>回到主页</t>
  </si>
  <si>
    <t>Please add here pictures of the injection and ejection side and other significant tool characteristics. Further, add mold flw analysis, if available</t>
  </si>
  <si>
    <t>to start page</t>
  </si>
  <si>
    <r>
      <t xml:space="preserve">Ende Verweisbereich </t>
    </r>
    <r>
      <rPr>
        <b/>
        <sz val="10"/>
        <color indexed="10"/>
        <rFont val="Arial"/>
        <family val="2"/>
      </rPr>
      <t>Parameterblatt</t>
    </r>
  </si>
  <si>
    <r>
      <t xml:space="preserve">Ende Verweisbereich </t>
    </r>
    <r>
      <rPr>
        <b/>
        <sz val="10"/>
        <color indexed="10"/>
        <rFont val="Arial"/>
        <family val="2"/>
      </rPr>
      <t>Werkzeugdatenblatt</t>
    </r>
  </si>
  <si>
    <t>Festlegung der Sprache</t>
  </si>
  <si>
    <t>Sprachauswahl</t>
  </si>
  <si>
    <t>Deutsch</t>
  </si>
  <si>
    <t>English</t>
  </si>
  <si>
    <t>Español</t>
  </si>
  <si>
    <t>Select Language</t>
  </si>
  <si>
    <t>-</t>
  </si>
  <si>
    <t>Schneckendurchmesser</t>
  </si>
  <si>
    <t xml:space="preserve">Verweilzeit </t>
  </si>
  <si>
    <t>Zykluszeit</t>
  </si>
  <si>
    <t>Temperaturfühler im Werkzeug?</t>
  </si>
  <si>
    <t>Werden diese zur Regelung genutzt?</t>
  </si>
  <si>
    <t>Anzahl der Temperierkreise im Werkzeug</t>
  </si>
  <si>
    <t>Anzahl der Temperiergeräte</t>
  </si>
  <si>
    <t>Druckfühler im Werkzeug?</t>
  </si>
  <si>
    <t>Einspritzzeit (Wert / Toleranz)</t>
  </si>
  <si>
    <t>Spezifischer Nachdruck (Profil)</t>
  </si>
  <si>
    <t>Nachdruckzeitoptimierung durchgeführt?</t>
  </si>
  <si>
    <t>Siegelzeit</t>
  </si>
  <si>
    <t>Massepolster (Wert / Toleranz)</t>
  </si>
  <si>
    <t>Dosiergeschwindigkeit</t>
  </si>
  <si>
    <t>Type of the injection machine</t>
  </si>
  <si>
    <t>Screw diameter</t>
  </si>
  <si>
    <t xml:space="preserve">Dwell time </t>
  </si>
  <si>
    <t>Cycletime</t>
  </si>
  <si>
    <t>Sensor used to control he process?</t>
  </si>
  <si>
    <t>Number of heat exchange systems</t>
  </si>
  <si>
    <t>Pressure sensor in mold?</t>
  </si>
  <si>
    <t>Injection time (value / tolerance)</t>
  </si>
  <si>
    <t>Gate freeze-off time</t>
  </si>
  <si>
    <t>Melt cushion (value / tolerance)</t>
  </si>
  <si>
    <t>Metering speed</t>
  </si>
  <si>
    <t>Maschine und Fertigungsparameter</t>
  </si>
  <si>
    <t>Machine and manufacturing conditions</t>
  </si>
  <si>
    <t>gesteuert</t>
  </si>
  <si>
    <t xml:space="preserve">geregelt </t>
  </si>
  <si>
    <t xml:space="preserve">Maschine </t>
  </si>
  <si>
    <t>Düsenseite</t>
  </si>
  <si>
    <t>Auswerferseite</t>
  </si>
  <si>
    <t>ja</t>
  </si>
  <si>
    <t>nein</t>
  </si>
  <si>
    <t xml:space="preserve">Wert </t>
  </si>
  <si>
    <t>Toleranz</t>
  </si>
  <si>
    <t>value</t>
  </si>
  <si>
    <t>tolerance</t>
  </si>
  <si>
    <t>yes</t>
  </si>
  <si>
    <t>no</t>
  </si>
  <si>
    <t>Bemerkungen</t>
  </si>
  <si>
    <t>►</t>
  </si>
  <si>
    <t>Weg</t>
  </si>
  <si>
    <t>way</t>
  </si>
  <si>
    <t>pressure</t>
  </si>
  <si>
    <t xml:space="preserve">Umschaltung abhängig von </t>
  </si>
  <si>
    <t>Remarks</t>
  </si>
  <si>
    <t>Druck</t>
  </si>
  <si>
    <t>Ejector side</t>
  </si>
  <si>
    <t>Adjusted spec. injection pressure</t>
  </si>
  <si>
    <t>Noted spec. injection pressure</t>
  </si>
  <si>
    <t>Eingestellter spezifischer Spritzdruck</t>
  </si>
  <si>
    <t>Abgelesener spezifischer Spritzdruck</t>
  </si>
  <si>
    <t>Rohmaterial</t>
  </si>
  <si>
    <t>Raw material</t>
  </si>
  <si>
    <t>Rohstofftyp</t>
  </si>
  <si>
    <t>Herstellerbezeichnung</t>
  </si>
  <si>
    <t>Findet eine Materialeingangsprüfung statt?</t>
  </si>
  <si>
    <t>Materialvortrocknung?</t>
  </si>
  <si>
    <t>Typ des Trockenofens</t>
  </si>
  <si>
    <t>Trockentemperatur</t>
  </si>
  <si>
    <t>Trockenzeit</t>
  </si>
  <si>
    <t>Z 12</t>
  </si>
  <si>
    <t>Z 13</t>
  </si>
  <si>
    <t>Z 14</t>
  </si>
  <si>
    <t>Z 15</t>
  </si>
  <si>
    <t>Bitte Angaben zum Bearbeiter für mögliche Rückfragen ergänzen.</t>
  </si>
  <si>
    <t>For further enquirys, please fill in information about the issuing person.</t>
  </si>
  <si>
    <t>Bereich für interne Nutzung.</t>
  </si>
  <si>
    <t>Materialzuführung</t>
  </si>
  <si>
    <t>Materialeinfärbung durch Hersteller</t>
  </si>
  <si>
    <t>Materialbasis Batch</t>
  </si>
  <si>
    <t xml:space="preserve">Material type </t>
  </si>
  <si>
    <t>Pre-drying of the material?</t>
  </si>
  <si>
    <t>Type of drying oven</t>
  </si>
  <si>
    <t>Nachdruckzeit</t>
  </si>
  <si>
    <t>Holding pressure time</t>
  </si>
  <si>
    <t>保压时间</t>
  </si>
  <si>
    <t>wegabhängig</t>
  </si>
  <si>
    <t>druckabhängig</t>
  </si>
  <si>
    <t>volumenabhängig</t>
  </si>
  <si>
    <t>fehlende Auswahl</t>
  </si>
  <si>
    <t>dep. on pressure</t>
  </si>
  <si>
    <t>dep. on way</t>
  </si>
  <si>
    <t>dep. on volume</t>
  </si>
  <si>
    <t>missing information</t>
  </si>
  <si>
    <t>volumen</t>
  </si>
  <si>
    <t>--</t>
  </si>
  <si>
    <t>Maximum spec. injection pressure</t>
  </si>
  <si>
    <t xml:space="preserve"> Auswahl für Analyse-Seite</t>
  </si>
  <si>
    <t>Pre-drying time</t>
  </si>
  <si>
    <t>Feeding equipment</t>
  </si>
  <si>
    <t>Coloring by manufacturer</t>
  </si>
  <si>
    <t>Materialbase of master batch</t>
  </si>
  <si>
    <t>über Dosiergerät</t>
  </si>
  <si>
    <t>von Hand</t>
  </si>
  <si>
    <t>by dispensing unit</t>
  </si>
  <si>
    <t>by hand</t>
  </si>
  <si>
    <t>Materialeinfärbung mittels Batch</t>
  </si>
  <si>
    <t>Coloring with master batch</t>
  </si>
  <si>
    <t>Batchanteil</t>
  </si>
  <si>
    <t>Material</t>
  </si>
  <si>
    <t>Specific holding pressure (profile)</t>
  </si>
  <si>
    <t>Heißkanal</t>
  </si>
  <si>
    <t>Simulation und Analyse</t>
  </si>
  <si>
    <t>3.0</t>
  </si>
  <si>
    <t>...</t>
  </si>
  <si>
    <t>Kleinere Präzisierungen in den Texten</t>
  </si>
  <si>
    <t>Change-over point</t>
  </si>
  <si>
    <t>clean 2</t>
  </si>
  <si>
    <t>xxx</t>
  </si>
  <si>
    <t>inklusive Aufbauten</t>
  </si>
  <si>
    <t>Part weight per cavity - without holding pressure (weighted) *º</t>
  </si>
  <si>
    <t>Part weight per cavity (weighted) *º</t>
  </si>
  <si>
    <t>Plastification time</t>
  </si>
  <si>
    <t>Density (solid)</t>
  </si>
  <si>
    <t>Density (melt)</t>
  </si>
  <si>
    <t>*º with more as 4 cavities, please enter the minimum and the maximum cavity</t>
  </si>
  <si>
    <t>parte/a</t>
  </si>
  <si>
    <t>"Outsert" piezas</t>
  </si>
  <si>
    <t>stat.</t>
  </si>
  <si>
    <t>mov.</t>
  </si>
  <si>
    <t>A continuacion: LI=Lado de inyeccion /LE=Lado de expulsion</t>
  </si>
  <si>
    <t>LI</t>
  </si>
  <si>
    <t>LE</t>
  </si>
  <si>
    <t>Stationary side</t>
  </si>
  <si>
    <t>Movable side</t>
  </si>
  <si>
    <t>Lado de inyeccion</t>
  </si>
  <si>
    <t>Lado de expulsion</t>
  </si>
  <si>
    <t>Replacement time</t>
  </si>
  <si>
    <t>Capacity (based on 50 weeks with 15 shifts)</t>
  </si>
  <si>
    <t>Carry over of the data from "Parameterblatt Spritzgießen"</t>
  </si>
  <si>
    <t>Year of manufacture (month/year)</t>
  </si>
  <si>
    <t>Diagramm/ illustration</t>
  </si>
  <si>
    <t>Result for ejection side</t>
  </si>
  <si>
    <t>Result for injection side</t>
  </si>
  <si>
    <t>Has the deformation of the die plates been calculated</t>
  </si>
  <si>
    <t>Others</t>
  </si>
  <si>
    <t>Marking tag</t>
  </si>
  <si>
    <t>Marking of property</t>
  </si>
  <si>
    <t xml:space="preserve">Marking of tool </t>
  </si>
  <si>
    <t>Data sheet of machine</t>
  </si>
  <si>
    <t>Oper. diagramm core sliders</t>
  </si>
  <si>
    <t>Bill of materials</t>
  </si>
  <si>
    <t>Electric-slag-remelt</t>
  </si>
  <si>
    <t>Hardened / nitrated</t>
  </si>
  <si>
    <t>Graining</t>
  </si>
  <si>
    <t>Type of coarting/surfce treatment -- thickness</t>
  </si>
  <si>
    <t>Coating/surface treatment of cavities</t>
  </si>
  <si>
    <t>High gloss polishing</t>
  </si>
  <si>
    <t>Line polished</t>
  </si>
  <si>
    <t>Eroding structure</t>
  </si>
  <si>
    <t>Inserts/cores</t>
  </si>
  <si>
    <t>Sliders</t>
  </si>
  <si>
    <t>Forming dies</t>
  </si>
  <si>
    <t>Surface treatment of the cavities</t>
  </si>
  <si>
    <t>Tranfer-/handling technology</t>
  </si>
  <si>
    <t>Técnica d. inyección c. gas</t>
  </si>
  <si>
    <t>Técnica d. inyección c. agua</t>
  </si>
  <si>
    <t>Werkzeug</t>
  </si>
  <si>
    <t>Mold</t>
  </si>
  <si>
    <t>Werkzeugauslegung (Kavitätenzahl)</t>
  </si>
  <si>
    <t>Anbindung über Heißkanal</t>
  </si>
  <si>
    <t>Hersteller / System</t>
  </si>
  <si>
    <t>Düsenart</t>
  </si>
  <si>
    <t>Angussart</t>
  </si>
  <si>
    <t>Angussanzahl je Teil</t>
  </si>
  <si>
    <t>Lage am Teil</t>
  </si>
  <si>
    <t>Anschnittdurchmesser</t>
  </si>
  <si>
    <t>Wurde eine Moldflow Analyse durchgeführt?</t>
  </si>
  <si>
    <t>Mold design (number of cavities)</t>
  </si>
  <si>
    <t>Mold with hot runner system</t>
  </si>
  <si>
    <t>Type of nozzles</t>
  </si>
  <si>
    <t>Gate type</t>
  </si>
  <si>
    <t>Number of gates per part</t>
  </si>
  <si>
    <t>Gate position on part</t>
  </si>
  <si>
    <t>Gate diameter</t>
  </si>
  <si>
    <t>CAE Moldflow analysis has been caried out?</t>
  </si>
  <si>
    <t>Mold design based of the results?</t>
  </si>
  <si>
    <t>Werkzeuggewicht</t>
  </si>
  <si>
    <t xml:space="preserve">Werkzeugabmaße </t>
  </si>
  <si>
    <t xml:space="preserve">Mold size </t>
  </si>
  <si>
    <t>Mold weight</t>
  </si>
  <si>
    <t>Ergebnisse im Werkzeug berücksichtigt?</t>
  </si>
  <si>
    <t>Outsert Teile</t>
  </si>
  <si>
    <t>Outsert parts</t>
  </si>
  <si>
    <t>Inserts process sure pre-heated?</t>
  </si>
  <si>
    <t>Inserts debured / local pressed?</t>
  </si>
  <si>
    <t>Inserts occured in pre-run?</t>
  </si>
  <si>
    <t>Einleger prozeßsicher vorgewärmt?</t>
  </si>
  <si>
    <t>Nachfolgende Arbeitsgänge</t>
  </si>
  <si>
    <t>Additional processes</t>
  </si>
  <si>
    <t xml:space="preserve">Auf welche Weise </t>
  </si>
  <si>
    <t>Wird dieser Wert überprüft?</t>
  </si>
  <si>
    <t>Wie erfolgt die Prüfung?</t>
  </si>
  <si>
    <t>Are the parts conditioned?</t>
  </si>
  <si>
    <t>What kind of conditioning?</t>
  </si>
  <si>
    <t>Is this value checked?</t>
  </si>
  <si>
    <t>How is  the check does realised?</t>
  </si>
  <si>
    <t>Machining Process Datasheet</t>
  </si>
  <si>
    <t>Raw Part condition</t>
  </si>
  <si>
    <t>pcs.</t>
  </si>
  <si>
    <t>Machining process:</t>
  </si>
  <si>
    <t>Other</t>
  </si>
  <si>
    <t>Milling</t>
  </si>
  <si>
    <t>Grinding</t>
  </si>
  <si>
    <t>Turning</t>
  </si>
  <si>
    <t>Gearing</t>
  </si>
  <si>
    <t>Automatic loading/robot</t>
  </si>
  <si>
    <t>General Machine Information 1</t>
  </si>
  <si>
    <t xml:space="preserve">General Machine Information 2 </t>
  </si>
  <si>
    <t>Manual loading</t>
  </si>
  <si>
    <t>Parallel loading/unloading</t>
  </si>
  <si>
    <t>General Machine Information 3</t>
  </si>
  <si>
    <t xml:space="preserve">General Machine Information 4 </t>
  </si>
  <si>
    <t>1.</t>
  </si>
  <si>
    <t>2.</t>
  </si>
  <si>
    <t>3.</t>
  </si>
  <si>
    <t>4.</t>
  </si>
  <si>
    <t>5.</t>
  </si>
  <si>
    <t>6.</t>
  </si>
  <si>
    <t>7.</t>
  </si>
  <si>
    <t>8.</t>
  </si>
  <si>
    <t>Machining Process Milling</t>
  </si>
  <si>
    <t>Machining Process Turning</t>
  </si>
  <si>
    <t>3-Axes</t>
  </si>
  <si>
    <t>4-Axes</t>
  </si>
  <si>
    <t>5-Axes</t>
  </si>
  <si>
    <t>Double</t>
  </si>
  <si>
    <t>Single</t>
  </si>
  <si>
    <t>In-house</t>
  </si>
  <si>
    <t>Yes</t>
  </si>
  <si>
    <t>No</t>
  </si>
  <si>
    <t>Tool suppliers</t>
  </si>
  <si>
    <t>Sets per tool (spare tools)</t>
  </si>
  <si>
    <t>Clamping device</t>
  </si>
  <si>
    <t>MQL</t>
  </si>
  <si>
    <t>Dry</t>
  </si>
  <si>
    <t>Emulsion/Oil</t>
  </si>
  <si>
    <t>Yes, laser</t>
  </si>
  <si>
    <t>Yes, tactile</t>
  </si>
  <si>
    <t>Special (e.g. multi spindle)</t>
  </si>
  <si>
    <t>[sec.]</t>
  </si>
  <si>
    <t>Single (main spindle)</t>
  </si>
  <si>
    <t>Automatic loading/robot/bar loader</t>
  </si>
  <si>
    <t>Double (main&amp;sub spindle)</t>
  </si>
  <si>
    <t>Machining Process Gearing</t>
  </si>
  <si>
    <t xml:space="preserve">Single </t>
  </si>
  <si>
    <t>Hobbing</t>
  </si>
  <si>
    <t>Worm milling</t>
  </si>
  <si>
    <t>Whirling</t>
  </si>
  <si>
    <t>Machining Process Grinding</t>
  </si>
  <si>
    <t>Cylindrical grinding</t>
  </si>
  <si>
    <t>Centerless grinding</t>
  </si>
  <si>
    <t>Inductiv hardening</t>
  </si>
  <si>
    <t>Case hardening</t>
  </si>
  <si>
    <t>Through hardening</t>
  </si>
  <si>
    <t>[mm]</t>
  </si>
  <si>
    <t>[min]</t>
  </si>
  <si>
    <t>[°]</t>
  </si>
  <si>
    <t>[HV]</t>
  </si>
  <si>
    <t>Oil</t>
  </si>
  <si>
    <t>Water</t>
  </si>
  <si>
    <t>Heat Treatment &amp; Hardening Process</t>
  </si>
  <si>
    <t>Loading &amp; unloading time</t>
  </si>
  <si>
    <t>Real cycle time</t>
  </si>
  <si>
    <t>Tempering Time &amp; Temperature</t>
  </si>
  <si>
    <r>
      <t xml:space="preserve">The fields marked by one </t>
    </r>
    <r>
      <rPr>
        <b/>
        <sz val="8"/>
        <color rgb="FFFF0000"/>
        <rFont val="Univers"/>
        <family val="2"/>
      </rPr>
      <t>*</t>
    </r>
    <r>
      <rPr>
        <sz val="8"/>
        <color rgb="FFFF0000"/>
        <rFont val="Univers"/>
        <family val="2"/>
      </rPr>
      <t xml:space="preserve"> represent obligation inputs for the FS. For initial samples a total filled data sheet is necessary</t>
    </r>
  </si>
  <si>
    <t>*Part-item number</t>
  </si>
  <si>
    <t>*Drawing number</t>
  </si>
  <si>
    <t>*Company</t>
  </si>
  <si>
    <t>*Production plant</t>
  </si>
  <si>
    <t>*Date</t>
  </si>
  <si>
    <t>*Die-casted</t>
  </si>
  <si>
    <t>*Cold-forged</t>
  </si>
  <si>
    <t>*Other</t>
  </si>
  <si>
    <t>*Hot-forged</t>
  </si>
  <si>
    <t>*Full/ rod</t>
  </si>
  <si>
    <t>*Planned annual volume</t>
  </si>
  <si>
    <t>*Guaranteed production capacity</t>
  </si>
  <si>
    <t>*Machining process:</t>
  </si>
  <si>
    <t>*Excisting machine</t>
  </si>
  <si>
    <t>*Process flow</t>
  </si>
  <si>
    <t>*Number of axes:</t>
  </si>
  <si>
    <t>*Number of spindels:</t>
  </si>
  <si>
    <t>*Cooling fluid:</t>
  </si>
  <si>
    <t>*CNC-Programming:</t>
  </si>
  <si>
    <t xml:space="preserve">*Turnable worktable: </t>
  </si>
  <si>
    <t>*Cooling through available:</t>
  </si>
  <si>
    <t>*Loading &amp; unloading:</t>
  </si>
  <si>
    <t>*Temperature compensation:</t>
  </si>
  <si>
    <t>*Simultaneous machining (sub spindle):</t>
  </si>
  <si>
    <t>*Cycle time influence:</t>
  </si>
  <si>
    <t>*Clamping device</t>
  </si>
  <si>
    <t>*Gearing technology:</t>
  </si>
  <si>
    <t>*Grinding technology:</t>
  </si>
  <si>
    <t>*Pre-Heat Treatment:</t>
  </si>
  <si>
    <t>*Process describtion (temperature, duration, cooling)</t>
  </si>
  <si>
    <t>*Tool breakage control:</t>
  </si>
  <si>
    <t>Tempering</t>
  </si>
  <si>
    <t>Hardening and Tempering</t>
  </si>
  <si>
    <t>Other process</t>
  </si>
  <si>
    <t>Yes**</t>
  </si>
  <si>
    <t>**If yes:</t>
  </si>
  <si>
    <t>*Hardening time (holding time)</t>
  </si>
  <si>
    <t xml:space="preserve">*Drawing entry </t>
  </si>
  <si>
    <t>[°C/min]</t>
  </si>
  <si>
    <t>Cooling rate</t>
  </si>
  <si>
    <t>*Hardening depth (CHD)</t>
  </si>
  <si>
    <t>*Surface &amp; Core hardness</t>
  </si>
  <si>
    <t>*Hardening temperature</t>
  </si>
  <si>
    <t>External</t>
  </si>
  <si>
    <t>*Temperature control and/or compensation:</t>
  </si>
  <si>
    <t>Carburization medium</t>
  </si>
  <si>
    <t>Cycle time milling</t>
  </si>
  <si>
    <t>Cycle time turning</t>
  </si>
  <si>
    <t>Cycle time gearing</t>
  </si>
  <si>
    <t>Cycle time grinding</t>
  </si>
  <si>
    <t>(Keine Unterschrift nötig, wenn dieses Dokument über die Online-FS Anwendung im Extranet an Brose gesendet wird)</t>
  </si>
  <si>
    <t>Prozessdatenblatt - mechanische Bearbeitung</t>
  </si>
  <si>
    <t>Die mit einem * gekennzeichneten Felder stellen für die FS Pflichteingaben dar. Zur Erstbemusterung ist ein vollständig ausgefülltes Datenblatt abzugeben.</t>
  </si>
  <si>
    <t>*Zeichnungsnummer</t>
  </si>
  <si>
    <t>*Firma</t>
  </si>
  <si>
    <t>*Fertigungsstandort</t>
  </si>
  <si>
    <t>*Datum</t>
  </si>
  <si>
    <t>Rohteilzustand</t>
  </si>
  <si>
    <t>*Druckgussteil</t>
  </si>
  <si>
    <t>*Kaltfließpressteil</t>
  </si>
  <si>
    <t>*Schmiedeteil</t>
  </si>
  <si>
    <t>*Vollmaterial/ Stange</t>
  </si>
  <si>
    <t>*Sonstiges</t>
  </si>
  <si>
    <t>*geplante Jahresmenge</t>
  </si>
  <si>
    <t>*garantierte Jahreskapazität</t>
  </si>
  <si>
    <t>Stk.</t>
  </si>
  <si>
    <t>Teilefertigung</t>
  </si>
  <si>
    <t>Maschinendaten 1</t>
  </si>
  <si>
    <t>Maschinendaten 2</t>
  </si>
  <si>
    <t>Maschinendaten 3</t>
  </si>
  <si>
    <t>Maschinendaten 4</t>
  </si>
  <si>
    <t>*Bearbeitungsprozess:</t>
  </si>
  <si>
    <t>Fräsen</t>
  </si>
  <si>
    <t>Schleifen</t>
  </si>
  <si>
    <t>Drehen</t>
  </si>
  <si>
    <t>Verzahnen</t>
  </si>
  <si>
    <t>*existierende Maschine</t>
  </si>
  <si>
    <t>*Prozessschritte</t>
  </si>
  <si>
    <t>Ja</t>
  </si>
  <si>
    <t>Nein</t>
  </si>
  <si>
    <t>*Anzahl Bearbeitungsachsen:</t>
  </si>
  <si>
    <t>3-Achs</t>
  </si>
  <si>
    <t>4-Achs</t>
  </si>
  <si>
    <t>5-Achs</t>
  </si>
  <si>
    <t>*Anzahl Spindeln:</t>
  </si>
  <si>
    <t>Einzel</t>
  </si>
  <si>
    <t>Doppel</t>
  </si>
  <si>
    <t>Sonder (Bsp. Mehrspindler)</t>
  </si>
  <si>
    <t>*Kühlflüssigkeit:</t>
  </si>
  <si>
    <t>MMS</t>
  </si>
  <si>
    <t>Emulsion/ Öl</t>
  </si>
  <si>
    <t>Trocken</t>
  </si>
  <si>
    <t>*Werkzeugbruchkontrolle</t>
  </si>
  <si>
    <t>Ja, laser</t>
  </si>
  <si>
    <t>Ja, taktil</t>
  </si>
  <si>
    <t>*CNC Programmierung:</t>
  </si>
  <si>
    <t>Intern</t>
  </si>
  <si>
    <t>Extern</t>
  </si>
  <si>
    <t xml:space="preserve">*Drehbarer Bearbeitungstisch: </t>
  </si>
  <si>
    <t>*Werkzeuge mit Innenkühlung:</t>
  </si>
  <si>
    <t>*Temperaturüberwachung und Kompensation:</t>
  </si>
  <si>
    <t>*Be- &amp; Entladen:</t>
  </si>
  <si>
    <t>Automatisiert</t>
  </si>
  <si>
    <t>Manuell</t>
  </si>
  <si>
    <t>*Taktzeit Be- &amp; Entladen:</t>
  </si>
  <si>
    <t>Taktzeitneutral</t>
  </si>
  <si>
    <t>Taktzeitrelevant</t>
  </si>
  <si>
    <t>vorhandene Werkzeugsätze (Ersatz)</t>
  </si>
  <si>
    <t>Spannvorrichtung</t>
  </si>
  <si>
    <t>Gemessene Taktzeit</t>
  </si>
  <si>
    <t>Taktzeit Be- &amp; Entladen</t>
  </si>
  <si>
    <t>[Sek.]</t>
  </si>
  <si>
    <t>*Anzahl Spindel:</t>
  </si>
  <si>
    <t>Einfach (Hauptspindel)</t>
  </si>
  <si>
    <t>Doppelt (Haupt- &amp; Gegenspindel)</t>
  </si>
  <si>
    <t>*Simultanbearbeitung (Gegenspindel):</t>
  </si>
  <si>
    <t>Emulsion/Öl</t>
  </si>
  <si>
    <t>*Werkzeugbruchkontrolle:</t>
  </si>
  <si>
    <t>Automatisch</t>
  </si>
  <si>
    <t>*Spannmittel</t>
  </si>
  <si>
    <t>*Ausrichtelement am Bauteil</t>
  </si>
  <si>
    <t>Anlagekontrolle (Bsp. Luftspaltmessung)</t>
  </si>
  <si>
    <t>*driven tools/ tool holders:</t>
  </si>
  <si>
    <t>*Angetriebene Werkzeuge:</t>
  </si>
  <si>
    <t>Einfach</t>
  </si>
  <si>
    <t>Doppelt</t>
  </si>
  <si>
    <t>*Verzahnungsprozess:</t>
  </si>
  <si>
    <t>Schnecken fräsen</t>
  </si>
  <si>
    <t>Wirbeln</t>
  </si>
  <si>
    <t>Strehlen</t>
  </si>
  <si>
    <t>Walzfräsen</t>
  </si>
  <si>
    <t>*maschineller Entgratprozess:</t>
  </si>
  <si>
    <t>Prozessdaten Schleifen</t>
  </si>
  <si>
    <t>Prozessdaten Verzahnen</t>
  </si>
  <si>
    <t>Prozessdaten Fräsen</t>
  </si>
  <si>
    <t>*Schleifprozess:</t>
  </si>
  <si>
    <t>Rundschleifen</t>
  </si>
  <si>
    <t>Spitzenlos Rundschleifen</t>
  </si>
  <si>
    <t>Wärmebehandlung &amp; Härten</t>
  </si>
  <si>
    <t>*Prozessdaten (Temperatur, Dauer, Abkühlung etc.)</t>
  </si>
  <si>
    <t>Ja**</t>
  </si>
  <si>
    <t>**wenn Ja:</t>
  </si>
  <si>
    <t>Induktiv</t>
  </si>
  <si>
    <t>Einsatzhärten</t>
  </si>
  <si>
    <t>Durchhärten</t>
  </si>
  <si>
    <t>Vergüten</t>
  </si>
  <si>
    <t>Anlassen</t>
  </si>
  <si>
    <t>*Zeichnungsangabe</t>
  </si>
  <si>
    <t>Aufkohlmedium</t>
  </si>
  <si>
    <t>*Einhärtetiefe (CHD)</t>
  </si>
  <si>
    <t>*Oberflächen &amp; Kernhärte</t>
  </si>
  <si>
    <t>*Härtetemperatur</t>
  </si>
  <si>
    <t>*Härtedauer</t>
  </si>
  <si>
    <t>Öl</t>
  </si>
  <si>
    <t>Wasser</t>
  </si>
  <si>
    <t>Abkühlungsdauer</t>
  </si>
  <si>
    <t>Abkühlgeschwindigkeit</t>
  </si>
  <si>
    <t>Anlasstemperatur &amp; -dauer</t>
  </si>
  <si>
    <t>Zusätzliche Prozesse</t>
  </si>
  <si>
    <t>(No signature required if this document is sent to Brose via the Online-FS application in Extranet)</t>
  </si>
  <si>
    <t>Select language</t>
  </si>
  <si>
    <t>9.</t>
  </si>
  <si>
    <t>10.</t>
  </si>
  <si>
    <t>Taktzeit Drehen</t>
  </si>
  <si>
    <t>Taktzeit Verzahnen</t>
  </si>
  <si>
    <t>Taktzeit Schleifen</t>
  </si>
  <si>
    <t>(wenn "ja", bitte Prozesssinformationen "Verzahnen" ausfüllen)</t>
  </si>
  <si>
    <t>(wenn "ja", bitte Prozessinformationen "Wärmebehandlung &amp; Härten" ausfüllen)</t>
  </si>
  <si>
    <t>(wenn "ja", bitte "Zusätzliche Prozessinformationen" ausfüllen)</t>
  </si>
  <si>
    <t>(if "yes", please fill out template "Gearing" below)</t>
  </si>
  <si>
    <t>(if "yes", please fill out template "Heat Treatment" below)</t>
  </si>
  <si>
    <t>(if "yes", please fill out template "Additional Process steps" below)</t>
  </si>
  <si>
    <t>Additional Process Steps</t>
  </si>
  <si>
    <t>Sprachauswahl / 语言选择</t>
  </si>
  <si>
    <t>*日期</t>
  </si>
  <si>
    <t>工艺数据表 - 机械加工</t>
  </si>
  <si>
    <t>标有 * 的字段是 FS 的必填项。对于初始采样，必须提交完整的数据表。</t>
  </si>
  <si>
    <t>*零件号</t>
  </si>
  <si>
    <t>*公司名称</t>
  </si>
  <si>
    <t>*图纸号</t>
  </si>
  <si>
    <t>*生产所在地</t>
  </si>
  <si>
    <t>毛坯件状态</t>
  </si>
  <si>
    <t>零件生产</t>
  </si>
  <si>
    <t>*压铸件</t>
  </si>
  <si>
    <t>*锻造件</t>
  </si>
  <si>
    <t>*计划年产量</t>
  </si>
  <si>
    <t>件</t>
  </si>
  <si>
    <t>*冷挤压件</t>
  </si>
  <si>
    <t>*标准件</t>
  </si>
  <si>
    <t>*保证年产量</t>
  </si>
  <si>
    <t>*其它</t>
  </si>
  <si>
    <t>设备数据 1</t>
  </si>
  <si>
    <t>设备数据 2</t>
  </si>
  <si>
    <t>*加工工序:</t>
  </si>
  <si>
    <t>铣削</t>
  </si>
  <si>
    <t>打磨</t>
  </si>
  <si>
    <t>车削</t>
  </si>
  <si>
    <t>齿轮加工</t>
  </si>
  <si>
    <t>*设备类型:</t>
  </si>
  <si>
    <t>*现有设备</t>
  </si>
  <si>
    <t>*新设备</t>
  </si>
  <si>
    <t>设备数据 3</t>
  </si>
  <si>
    <t>设备数据 4</t>
  </si>
  <si>
    <t>*工艺步骤</t>
  </si>
  <si>
    <t>铣削工艺数据</t>
  </si>
  <si>
    <t>*加工轴数:</t>
  </si>
  <si>
    <t>3-轴</t>
  </si>
  <si>
    <t>4-轴</t>
  </si>
  <si>
    <t>5-轴</t>
  </si>
  <si>
    <t>*主轴数量:</t>
  </si>
  <si>
    <t>单轴</t>
  </si>
  <si>
    <t>双轴</t>
  </si>
  <si>
    <t>特殊（例如多轴）</t>
  </si>
  <si>
    <t>*冷却剂:</t>
  </si>
  <si>
    <t>最小量润滑MQL</t>
  </si>
  <si>
    <t>乳化液/ 油</t>
  </si>
  <si>
    <t>干式冷却</t>
  </si>
  <si>
    <t>*刀具破损检测</t>
  </si>
  <si>
    <t>是, 激光</t>
  </si>
  <si>
    <t>是, 触觉感应</t>
  </si>
  <si>
    <t>*CNC 编程:</t>
  </si>
  <si>
    <t>内部</t>
  </si>
  <si>
    <t>外部</t>
  </si>
  <si>
    <t xml:space="preserve">*旋转加工台: </t>
  </si>
  <si>
    <t>*带内冷却刀具:</t>
  </si>
  <si>
    <t>*温度监测与补偿:</t>
  </si>
  <si>
    <t>*装卸载:</t>
  </si>
  <si>
    <t>自动</t>
  </si>
  <si>
    <t>手动</t>
  </si>
  <si>
    <t>*装卸载节拍时间:</t>
  </si>
  <si>
    <t>影响节拍时间</t>
  </si>
  <si>
    <t>不影响节拍时间</t>
  </si>
  <si>
    <t>*加工步骤数量</t>
  </si>
  <si>
    <t>夹紧装置</t>
  </si>
  <si>
    <t>最大主轴转速</t>
  </si>
  <si>
    <t>*加紧元件数量</t>
  </si>
  <si>
    <t>刀具数量</t>
  </si>
  <si>
    <t>*支撑点数量</t>
  </si>
  <si>
    <t>刀具制造商</t>
  </si>
  <si>
    <t>*夹紧点数量</t>
  </si>
  <si>
    <t>现有工装 (备件)</t>
  </si>
  <si>
    <t>*工件上的对准元件</t>
  </si>
  <si>
    <t>夹紧压力</t>
  </si>
  <si>
    <t>灵活的夹紧点</t>
  </si>
  <si>
    <t>DMC 代码</t>
  </si>
  <si>
    <t>机器和嵌套标记</t>
  </si>
  <si>
    <t>系统监测（例如气隙测量）</t>
  </si>
  <si>
    <t>铣削节拍时间</t>
  </si>
  <si>
    <t>*计划节拍时间</t>
  </si>
  <si>
    <t>[秒]</t>
  </si>
  <si>
    <t>装卸载节拍时间</t>
  </si>
  <si>
    <t>测量节拍时间</t>
  </si>
  <si>
    <t>车削工艺数据</t>
  </si>
  <si>
    <t>单轴 (主轴)</t>
  </si>
  <si>
    <t>双主轴 (主轴和副主轴)</t>
  </si>
  <si>
    <t>*联动加工（副主轴）:</t>
  </si>
  <si>
    <t>*电动刀具:</t>
  </si>
  <si>
    <t>乳化液/油</t>
  </si>
  <si>
    <t>*刀具破损检测:</t>
  </si>
  <si>
    <t>*温度监测和补偿:</t>
  </si>
  <si>
    <t>*加工步骤数量（步骤1，2…)</t>
  </si>
  <si>
    <t>*夹紧装置</t>
  </si>
  <si>
    <t>车削节拍时间</t>
  </si>
  <si>
    <t>齿轮加工工艺数据</t>
  </si>
  <si>
    <t>(如果为“是”，请填写“齿轮加工”工艺信息)</t>
  </si>
  <si>
    <t>主轴数量</t>
  </si>
  <si>
    <t>*齿轮加工过程:</t>
  </si>
  <si>
    <t>螺旋铣削</t>
  </si>
  <si>
    <t>辊铣削</t>
  </si>
  <si>
    <t>旋转铣削</t>
  </si>
  <si>
    <t>*机械去毛刺工艺:</t>
  </si>
  <si>
    <t>刀具直径</t>
  </si>
  <si>
    <t>齿轮加工节拍时间</t>
  </si>
  <si>
    <t>打磨工艺数据</t>
  </si>
  <si>
    <t>(如果为“是”，请填写“打磨”工艺信息)</t>
  </si>
  <si>
    <t>*打磨工艺过程:</t>
  </si>
  <si>
    <t>外圆磨削</t>
  </si>
  <si>
    <t>无顶尖圆磨削</t>
  </si>
  <si>
    <t>达摩节拍时间</t>
  </si>
  <si>
    <t>热处理 &amp; 硬化</t>
  </si>
  <si>
    <t>(如果为“是”，请填写“热处理 &amp; 硬化”工艺信息)</t>
  </si>
  <si>
    <t>*预热处理:</t>
  </si>
  <si>
    <t>*工艺过程数据（温度、持续时间、冷却等)</t>
  </si>
  <si>
    <t>*硬化工艺</t>
  </si>
  <si>
    <t>是**</t>
  </si>
  <si>
    <t>**如果 是:</t>
  </si>
  <si>
    <t>电磁感应</t>
  </si>
  <si>
    <t>渗碳淬火 （表面硬化）</t>
  </si>
  <si>
    <t>整体淬火（ 全硬化）</t>
  </si>
  <si>
    <t>淬火</t>
  </si>
  <si>
    <t>回火</t>
  </si>
  <si>
    <t>*图纸信息</t>
  </si>
  <si>
    <t>*渗碳</t>
  </si>
  <si>
    <t>渗碳介质</t>
  </si>
  <si>
    <t>*有效硬化深度 (CHD)</t>
  </si>
  <si>
    <t>*表面和核心硬度</t>
  </si>
  <si>
    <t>*硬化持续时间</t>
  </si>
  <si>
    <t>*硬化温度</t>
  </si>
  <si>
    <t>*快速冷却</t>
  </si>
  <si>
    <t>油</t>
  </si>
  <si>
    <t>水</t>
  </si>
  <si>
    <t>冷却速度</t>
  </si>
  <si>
    <t>*回火</t>
  </si>
  <si>
    <t>回火温度和持续时间</t>
  </si>
  <si>
    <t>其它工艺</t>
  </si>
  <si>
    <t>(如果为“是”，请填写“其它工艺”工艺信息)</t>
  </si>
  <si>
    <t>*去毛刺</t>
  </si>
  <si>
    <t>*密封性测试</t>
  </si>
  <si>
    <t>*涂层</t>
  </si>
  <si>
    <t>*清洗</t>
  </si>
  <si>
    <t>*润滑/防护</t>
  </si>
  <si>
    <t>签字</t>
  </si>
  <si>
    <t>（如果此文件通过在线服务申请发送给博泽，则无需签名）</t>
  </si>
  <si>
    <t>最小量润滑</t>
  </si>
  <si>
    <t>防错 (Poka Yoke)</t>
  </si>
  <si>
    <t xml:space="preserve">  </t>
  </si>
  <si>
    <t>*Teile-Nr.</t>
  </si>
  <si>
    <t>梳螺纹</t>
  </si>
  <si>
    <t>*Deburring on machine:</t>
  </si>
  <si>
    <t>Thread chasing</t>
  </si>
  <si>
    <t>*Carburization:</t>
  </si>
  <si>
    <t>*Hardening process:</t>
  </si>
  <si>
    <t>*Quenching:</t>
  </si>
  <si>
    <t>Quenching/ Cooling time:</t>
  </si>
  <si>
    <t>*Final tempering:</t>
  </si>
  <si>
    <t>*Deburring:</t>
  </si>
  <si>
    <t>*Leakage test:</t>
  </si>
  <si>
    <t>*Coating:</t>
  </si>
  <si>
    <t>*Washing:</t>
  </si>
  <si>
    <t>*Härteprozess:</t>
  </si>
  <si>
    <t>*Aufkohlen:</t>
  </si>
  <si>
    <t>*Abschrecken:</t>
  </si>
  <si>
    <t>*Anlassen:</t>
  </si>
  <si>
    <t>*Entgraten:</t>
  </si>
  <si>
    <t>*Dichtheitsprüfung:</t>
  </si>
  <si>
    <t>*Beschichten:</t>
  </si>
  <si>
    <t>*Waschen:</t>
  </si>
  <si>
    <t>*Öl/ Konservieren:</t>
  </si>
  <si>
    <t>*Materialbezeichnung</t>
  </si>
  <si>
    <t>*Material specification</t>
  </si>
  <si>
    <t>*材料名称</t>
  </si>
  <si>
    <t>*Oil/ Preserving:</t>
  </si>
  <si>
    <t xml:space="preserve">*Details / Zusatzinfo </t>
  </si>
  <si>
    <t xml:space="preserve">*Details / additional info  </t>
  </si>
  <si>
    <t>*Abrichtwerkzeug</t>
  </si>
  <si>
    <t>Abrichtrolle</t>
  </si>
  <si>
    <t>Taktzeit Abrichten</t>
  </si>
  <si>
    <t>Ein-korn / Fließe</t>
  </si>
  <si>
    <t>*integrated dressing unit</t>
  </si>
  <si>
    <t>*Dressing tool</t>
  </si>
  <si>
    <t>Dressing roll</t>
  </si>
  <si>
    <t>single point/ dressing plate</t>
  </si>
  <si>
    <t>Dressing cycle time</t>
  </si>
  <si>
    <t>*please insert drawing image 2D or 3D</t>
  </si>
  <si>
    <t>*Zeichnungsausschnitt 2D oder 3D einfügen</t>
  </si>
  <si>
    <t>*详情/其他信息</t>
  </si>
  <si>
    <t>Bilder Maschinen/ Aufspannung</t>
  </si>
  <si>
    <t>Pictures of machines and fixtures</t>
  </si>
  <si>
    <t>through-feed grinding</t>
  </si>
  <si>
    <t>Plunge-cut grinding</t>
  </si>
  <si>
    <t>Durchlaufschleifen</t>
  </si>
  <si>
    <t>Einstechschleifen</t>
  </si>
  <si>
    <t>Schleifscheibendurchmesser&amp; Breite</t>
  </si>
  <si>
    <t>Grinding Wheel Diameter &amp; width</t>
  </si>
  <si>
    <t>additional information/ comments:</t>
  </si>
  <si>
    <t>Zusatzinfo/ Anmerkungen:</t>
  </si>
  <si>
    <t>(wenn "ja", bitte Prozessinformationen ausfüllen)</t>
  </si>
  <si>
    <t>*Prozessbeschreibung</t>
  </si>
  <si>
    <t>*Sonderequipment</t>
  </si>
  <si>
    <t>*Be- &amp; Entladeprozess</t>
  </si>
  <si>
    <t>(if "yes", please fill out template below)</t>
  </si>
  <si>
    <t>Machining process "special"</t>
  </si>
  <si>
    <t>*Process description</t>
  </si>
  <si>
    <t>*Loading &amp; unloading concept</t>
  </si>
  <si>
    <t>*Special Equipment required</t>
  </si>
  <si>
    <t>Prozessdaten "Sonder"</t>
  </si>
  <si>
    <r>
      <t xml:space="preserve">Sonstiges </t>
    </r>
    <r>
      <rPr>
        <sz val="6"/>
        <rFont val="Univers"/>
        <family val="2"/>
      </rPr>
      <t>(Bsp. Rollieren, Rändelwalzen etc.)</t>
    </r>
  </si>
  <si>
    <r>
      <t xml:space="preserve">Other </t>
    </r>
    <r>
      <rPr>
        <sz val="6"/>
        <rFont val="Univers"/>
        <family val="2"/>
      </rPr>
      <t>(e.g. rolling, knurling etc.)</t>
    </r>
  </si>
  <si>
    <t xml:space="preserve">Taktzeit Fräsen </t>
  </si>
  <si>
    <t>(Bei mehreren Operationen Infos mit "/" trennen, Bsp. OP10: 20 sek. / OP20: 18 sek.)</t>
  </si>
  <si>
    <t>(If more than one operation, please seperate infos with "/", e.g.  OP10: 20 sec. / OP20: 18 sec.)</t>
  </si>
  <si>
    <t>*Teilebezeichnung</t>
  </si>
  <si>
    <t>*Part name</t>
  </si>
  <si>
    <t>Spannmittel / Spannpunkte / Auflagepunkte</t>
  </si>
  <si>
    <t>Picture of Fixtures, Clamping and resting points</t>
  </si>
  <si>
    <t>Pictures additional information</t>
  </si>
  <si>
    <t>Bilder zusätzliche Informationen</t>
  </si>
  <si>
    <t>* 请插入2D或3D图纸</t>
  </si>
  <si>
    <t>*零件名称</t>
  </si>
  <si>
    <r>
      <t xml:space="preserve">其它 </t>
    </r>
    <r>
      <rPr>
        <sz val="6"/>
        <rFont val="Univers"/>
        <family val="2"/>
      </rPr>
      <t>(例如轧制，滚花...等)</t>
    </r>
  </si>
  <si>
    <t>(如果为“是”，请填写“铣削”工艺信息; 如果有多个工序，请用“/”分隔信息，例如：OP10 三轴 / OP20 四轴)</t>
  </si>
  <si>
    <t>（如果有多个工序，请用“/”分隔信息，例如：OP10：20 秒 / OP20：18 秒。）</t>
  </si>
  <si>
    <t>(如果为“是”，请填写“车削”工艺信息; 如果有多个工序，请用“/”分隔信息，例如：OP10 三轴 / OP20 四轴)</t>
  </si>
  <si>
    <t>连续磨削</t>
  </si>
  <si>
    <t>插入磨削</t>
  </si>
  <si>
    <t>*集成修整装置</t>
  </si>
  <si>
    <t>*修整工具</t>
  </si>
  <si>
    <t>单点修整/ 修整板</t>
  </si>
  <si>
    <t>修整辊</t>
  </si>
  <si>
    <t>过程参数/ 其他 / 特殊</t>
  </si>
  <si>
    <t>（如果选择“是”，请填写工艺信息）</t>
  </si>
  <si>
    <t>*详细信息 / 补充信息</t>
  </si>
  <si>
    <t>*生产过程说明</t>
  </si>
  <si>
    <t>*特殊设备</t>
  </si>
  <si>
    <t>*装载与卸载工序</t>
  </si>
  <si>
    <t>附加信息/ 备注 / 说明:</t>
  </si>
  <si>
    <t>砂轮直径 &amp; 宽度</t>
  </si>
  <si>
    <t>*Spannmittel &amp; Spanndurchmesser</t>
  </si>
  <si>
    <t>*夹紧装置 &amp; 直径</t>
  </si>
  <si>
    <t>Prozessdaten Drehen</t>
  </si>
  <si>
    <t>*Maschinenbezeichnung/ Type:</t>
  </si>
  <si>
    <t>*machine type &amp; brand name:</t>
  </si>
  <si>
    <t>machinell (bsp. via Schnittkraft)</t>
  </si>
  <si>
    <t>real time (e.g. via cutting force control)</t>
  </si>
  <si>
    <t>manually (alarm set)</t>
  </si>
  <si>
    <t>manuell (Erfahrungswerte/ alarm set)</t>
  </si>
  <si>
    <t>*Max. Spindeldrehzahl</t>
  </si>
  <si>
    <t xml:space="preserve">*Anzahl Aufspannungen </t>
  </si>
  <si>
    <t>(wenn "ja", bitte Prozesssinformationen "Fräsen" ausfüllen; Bei mehreren Fräsprozessen Infos mit "/" trennen, Bsp. OP10: 4-Achs / OP20: 3-Achs)</t>
  </si>
  <si>
    <t>(wenn "ja", bitte Prozesssinformationen "Drehen" ausfüllen; Bei mehreren Drehprozessen/ Auspannwechsel Infos mit "/" trennen, Bsp. OP10: 4-Achs / OP20: 3-Achs)</t>
  </si>
  <si>
    <t>(wenn "ja", bitte Prozessinformationen "Schleifen" ausfüllen. Bei mehreren Schleifprozessen/ Auspannwechsel Infos mit "/" trennen)</t>
  </si>
  <si>
    <t>(if "yes", please fill out template "Milling" below; If more than one milling operation, please seperate infos with "/", e.g. OP10 3-axes / OP20: 4-axes)</t>
  </si>
  <si>
    <t>(if "yes", please fill out template "Turning" below; If more than one turning operation, please seperate infos with "/")</t>
  </si>
  <si>
    <t>(if "yes", please fill out template "Grinding" below.  If more than one grinding operation, please seperate infos with "/")</t>
  </si>
  <si>
    <t>*Geplante Taktzeit (inkl. Be- &amp; Entladen)</t>
  </si>
  <si>
    <t>*Planned cycle time (with loading)</t>
  </si>
  <si>
    <t>*最大主轴转速</t>
  </si>
  <si>
    <t>*Werkzeugmagazinplätze</t>
  </si>
  <si>
    <t>Anzahl geplante Werkzeuge</t>
  </si>
  <si>
    <t>*tool wear/ liefetime control:</t>
  </si>
  <si>
    <t>*Werkzeugverschleiß-/ Standzeitüberwachung:</t>
  </si>
  <si>
    <t>*neue Maschine/ Invest</t>
  </si>
  <si>
    <t>*New machine/ invest</t>
  </si>
  <si>
    <t>*Process location:</t>
  </si>
  <si>
    <t>External (subsupplier)</t>
  </si>
  <si>
    <t>Extern (Unterlieferant)</t>
  </si>
  <si>
    <t>real time control (e.g. via cutting force)</t>
  </si>
  <si>
    <t>*tool wear/ lifetime control:</t>
  </si>
  <si>
    <t>Cycle time related loading/unloading</t>
  </si>
  <si>
    <t>Automatic loading/unloading</t>
  </si>
  <si>
    <t>*Anzahl Aufspannungen:</t>
  </si>
  <si>
    <t>*Max. Spindeldrehzahl:</t>
  </si>
  <si>
    <t>*Werkzeugmagazinplätze:</t>
  </si>
  <si>
    <t>Anzahl geplante Werkzeuge:</t>
  </si>
  <si>
    <t>Werkzeughersteller:</t>
  </si>
  <si>
    <t>vorhandene Werkzeugsätze (Ersatz):</t>
  </si>
  <si>
    <t>DMC code:</t>
  </si>
  <si>
    <t>Machinen- &amp; Nestkennzeichnung:</t>
  </si>
  <si>
    <t>*Anzahl gespannter Bauteile:</t>
  </si>
  <si>
    <t>*Anzahl Auflagepunkte:</t>
  </si>
  <si>
    <t>*Anzahl Spannpunkte:</t>
  </si>
  <si>
    <t>*Ausrichtelement am Bauteil:</t>
  </si>
  <si>
    <t>Spanndruck:</t>
  </si>
  <si>
    <t>Flexible Spannpunkte:</t>
  </si>
  <si>
    <t>Poka Yoke:</t>
  </si>
  <si>
    <t>Anlagenkontrolle (Bsp. Luftspaltmessung):</t>
  </si>
  <si>
    <t>*Number of clampings:</t>
  </si>
  <si>
    <t>*Max. spindle speed (RPM):</t>
  </si>
  <si>
    <r>
      <t xml:space="preserve">*Tool magazine size </t>
    </r>
    <r>
      <rPr>
        <sz val="8"/>
        <color rgb="FFFF0000"/>
        <rFont val="Arial"/>
        <family val="2"/>
      </rPr>
      <t>(max. no. of tools)</t>
    </r>
    <r>
      <rPr>
        <sz val="10"/>
        <color rgb="FFFF0000"/>
        <rFont val="Arial"/>
        <family val="2"/>
      </rPr>
      <t>:</t>
    </r>
  </si>
  <si>
    <t>Number of tools planned:</t>
  </si>
  <si>
    <t>Tool suppliers:</t>
  </si>
  <si>
    <t>Sets per tool (spare tools):</t>
  </si>
  <si>
    <t>DMC code part:</t>
  </si>
  <si>
    <t>Machine &amp; nest labeling:</t>
  </si>
  <si>
    <t>*Number of clamped parts:</t>
  </si>
  <si>
    <t>*Number of resting points:</t>
  </si>
  <si>
    <t>*Number of clamping points:</t>
  </si>
  <si>
    <t>*Orientation element:</t>
  </si>
  <si>
    <t>Clamping pressure:</t>
  </si>
  <si>
    <t>Flexible work support:</t>
  </si>
  <si>
    <t>Air gap control:</t>
  </si>
  <si>
    <t>*Clamping orientation element:</t>
  </si>
  <si>
    <t>Air gap sensors control:</t>
  </si>
  <si>
    <r>
      <t xml:space="preserve">*Tool magazine size </t>
    </r>
    <r>
      <rPr>
        <sz val="8"/>
        <color rgb="FFFF0000"/>
        <rFont val="Univers"/>
        <family val="2"/>
      </rPr>
      <t>(max. no. of tools)</t>
    </r>
    <r>
      <rPr>
        <sz val="9"/>
        <color rgb="FFFF0000"/>
        <rFont val="Univers"/>
        <family val="2"/>
      </rPr>
      <t>:</t>
    </r>
  </si>
  <si>
    <t>*Clamping device &amp; diameter:</t>
  </si>
  <si>
    <t>Werkzeugdurchmesser:</t>
  </si>
  <si>
    <t>Tool diameter:</t>
  </si>
  <si>
    <t>*integrierter Abrichtprozess:</t>
  </si>
  <si>
    <t>*Bearbeitungsort</t>
  </si>
  <si>
    <t>*刀具寿命监控</t>
  </si>
  <si>
    <t>实时</t>
  </si>
  <si>
    <t>*刀库容量</t>
  </si>
  <si>
    <t>*加工地点</t>
  </si>
  <si>
    <t>内部 / 厂内</t>
  </si>
  <si>
    <t xml:space="preserve">	内部 / 厂内</t>
  </si>
  <si>
    <t>外部 / 外包</t>
  </si>
  <si>
    <t>夹具图片</t>
  </si>
  <si>
    <t>夹紧和支撑点</t>
  </si>
  <si>
    <t>附加信息图片</t>
  </si>
  <si>
    <t>*Werkzeugverschleiß-/Standzeitüberwachung</t>
  </si>
  <si>
    <t>*Spannmittel &amp; -durchmesser: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</si>
</sst>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0" x14ac:knownFonts="1">
    <font>
      <sz val="10"/>
      <name val="Univers"/>
    </font>
    <font>
      <sz val="10"/>
      <color theme="1"/>
      <name val="Univers"/>
      <family val="2"/>
    </font>
    <font>
      <sz val="10"/>
      <color theme="1"/>
      <name val="Univers"/>
      <family val="2"/>
    </font>
    <font>
      <sz val="10"/>
      <color theme="1"/>
      <name val="Univers"/>
      <family val="2"/>
    </font>
    <font>
      <sz val="10"/>
      <color theme="1"/>
      <name val="Univers"/>
      <family val="2"/>
    </font>
    <font>
      <sz val="10"/>
      <name val="Univers"/>
      <family val="2"/>
    </font>
    <font>
      <sz val="10"/>
      <name val="Arial"/>
      <family val="2"/>
    </font>
    <font>
      <sz val="8"/>
      <name val="Univers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indexed="19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2"/>
      <name val="Times New Roman"/>
      <family val="1"/>
    </font>
    <font>
      <sz val="10"/>
      <name val="Univers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63"/>
      <name val="Arial"/>
      <family val="2"/>
    </font>
    <font>
      <sz val="7"/>
      <name val="Univers"/>
      <family val="2"/>
    </font>
    <font>
      <b/>
      <sz val="16"/>
      <name val="Univers"/>
      <family val="2"/>
    </font>
    <font>
      <b/>
      <sz val="10"/>
      <name val="Univers"/>
      <family val="2"/>
    </font>
    <font>
      <sz val="8"/>
      <color indexed="9"/>
      <name val="Univers"/>
      <family val="2"/>
    </font>
    <font>
      <sz val="11"/>
      <name val="Univers"/>
      <family val="2"/>
    </font>
    <font>
      <sz val="9"/>
      <name val="Univers"/>
      <family val="2"/>
    </font>
    <font>
      <sz val="14"/>
      <name val="Univers"/>
      <family val="2"/>
    </font>
    <font>
      <b/>
      <sz val="14"/>
      <name val="Univers"/>
      <family val="2"/>
    </font>
    <font>
      <b/>
      <sz val="12"/>
      <name val="Univers"/>
      <family val="2"/>
    </font>
    <font>
      <sz val="11"/>
      <color indexed="8"/>
      <name val="Univers"/>
      <family val="2"/>
    </font>
    <font>
      <sz val="9"/>
      <color indexed="8"/>
      <name val="Univers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10"/>
      <color indexed="52"/>
      <name val="Arial"/>
      <family val="2"/>
    </font>
    <font>
      <b/>
      <sz val="14"/>
      <color indexed="9"/>
      <name val="Univers"/>
      <family val="2"/>
    </font>
    <font>
      <b/>
      <sz val="11"/>
      <color indexed="19"/>
      <name val="Univers"/>
      <family val="2"/>
    </font>
    <font>
      <b/>
      <sz val="9"/>
      <name val="Univers"/>
      <family val="2"/>
    </font>
    <font>
      <sz val="10"/>
      <color indexed="8"/>
      <name val="Univers"/>
      <family val="2"/>
    </font>
    <font>
      <sz val="10"/>
      <color indexed="56"/>
      <name val="Arial"/>
      <family val="2"/>
    </font>
    <font>
      <sz val="10"/>
      <color indexed="55"/>
      <name val="Arial"/>
      <family val="2"/>
    </font>
    <font>
      <sz val="9"/>
      <name val="Arial"/>
      <family val="2"/>
    </font>
    <font>
      <sz val="12"/>
      <name val="Arial"/>
      <family val="2"/>
    </font>
    <font>
      <u/>
      <sz val="10"/>
      <name val="Univers"/>
      <family val="2"/>
    </font>
    <font>
      <b/>
      <sz val="10"/>
      <color theme="1"/>
      <name val="Univers"/>
      <family val="2"/>
    </font>
    <font>
      <b/>
      <sz val="9"/>
      <color theme="1"/>
      <name val="Univers"/>
      <family val="2"/>
    </font>
    <font>
      <b/>
      <sz val="12"/>
      <color rgb="FF000000"/>
      <name val="Arial"/>
      <family val="2"/>
    </font>
    <font>
      <sz val="8"/>
      <color rgb="FFFF0000"/>
      <name val="Univers"/>
      <family val="2"/>
    </font>
    <font>
      <b/>
      <sz val="8"/>
      <color rgb="FFFF0000"/>
      <name val="Univers"/>
      <family val="2"/>
    </font>
    <font>
      <b/>
      <sz val="20"/>
      <color theme="0"/>
      <name val="Univers"/>
      <family val="2"/>
    </font>
    <font>
      <sz val="8"/>
      <name val="Univers"/>
      <family val="2"/>
    </font>
    <font>
      <sz val="9"/>
      <color theme="1"/>
      <name val="Univers"/>
      <family val="2"/>
    </font>
    <font>
      <sz val="10"/>
      <color rgb="FFFF0000"/>
      <name val="Univers"/>
      <family val="2"/>
    </font>
    <font>
      <sz val="9"/>
      <color rgb="FFFF0000"/>
      <name val="Univers"/>
      <family val="2"/>
    </font>
    <font>
      <b/>
      <sz val="16"/>
      <color theme="1"/>
      <name val="Univers"/>
      <family val="2"/>
    </font>
    <font>
      <b/>
      <sz val="20"/>
      <color theme="1"/>
      <name val="Univers"/>
      <family val="2"/>
    </font>
    <font>
      <b/>
      <sz val="12"/>
      <color rgb="FFFF0000"/>
      <name val="Univers"/>
      <family val="2"/>
    </font>
    <font>
      <b/>
      <sz val="9"/>
      <color rgb="FFFF0000"/>
      <name val="Univers"/>
      <family val="2"/>
    </font>
    <font>
      <sz val="6"/>
      <name val="Univers"/>
      <family val="2"/>
    </font>
    <font>
      <i/>
      <sz val="8"/>
      <name val="Univers"/>
      <family val="2"/>
    </font>
    <font>
      <i/>
      <sz val="9"/>
      <name val="Univers"/>
      <family val="2"/>
    </font>
    <font>
      <b/>
      <sz val="16"/>
      <color rgb="FFFF0000"/>
      <name val="Univers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6" fillId="0" borderId="0"/>
    <xf numFmtId="0" fontId="5" fillId="0" borderId="0"/>
    <xf numFmtId="0" fontId="20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817">
    <xf numFmtId="0" fontId="0" fillId="0" borderId="0" xfId="0"/>
    <xf numFmtId="0" fontId="8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22" fillId="0" borderId="0" xfId="3" applyFont="1" applyAlignment="1">
      <alignment vertical="center"/>
    </xf>
    <xf numFmtId="0" fontId="6" fillId="0" borderId="0" xfId="1" applyAlignment="1">
      <alignment vertical="center"/>
    </xf>
    <xf numFmtId="0" fontId="6" fillId="0" borderId="0" xfId="1" applyAlignment="1">
      <alignment horizontal="left" vertical="center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0" fontId="6" fillId="0" borderId="0" xfId="1" applyAlignment="1">
      <alignment horizontal="center" vertical="center"/>
    </xf>
    <xf numFmtId="0" fontId="6" fillId="0" borderId="0" xfId="1" applyAlignment="1">
      <alignment horizontal="center"/>
    </xf>
    <xf numFmtId="0" fontId="6" fillId="0" borderId="0" xfId="1"/>
    <xf numFmtId="0" fontId="6" fillId="0" borderId="0" xfId="1" applyAlignment="1">
      <alignment horizontal="left"/>
    </xf>
    <xf numFmtId="0" fontId="12" fillId="0" borderId="0" xfId="3" applyFont="1" applyAlignment="1">
      <alignment vertical="center"/>
    </xf>
    <xf numFmtId="0" fontId="6" fillId="0" borderId="2" xfId="1" applyBorder="1" applyAlignment="1">
      <alignment vertical="center"/>
    </xf>
    <xf numFmtId="0" fontId="8" fillId="0" borderId="0" xfId="3" applyFont="1" applyAlignment="1">
      <alignment horizontal="left" vertical="center"/>
    </xf>
    <xf numFmtId="0" fontId="18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6" fillId="0" borderId="3" xfId="1" applyBorder="1" applyAlignment="1">
      <alignment vertical="center"/>
    </xf>
    <xf numFmtId="0" fontId="10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5" fillId="0" borderId="0" xfId="1" applyFont="1" applyAlignment="1">
      <alignment horizontal="left" vertical="center"/>
    </xf>
    <xf numFmtId="0" fontId="6" fillId="0" borderId="4" xfId="1" applyBorder="1" applyAlignment="1">
      <alignment vertical="center"/>
    </xf>
    <xf numFmtId="0" fontId="8" fillId="0" borderId="4" xfId="0" applyFont="1" applyBorder="1" applyAlignment="1" applyProtection="1">
      <alignment vertical="center"/>
      <protection hidden="1"/>
    </xf>
    <xf numFmtId="0" fontId="9" fillId="3" borderId="0" xfId="1" applyFont="1" applyFill="1" applyAlignment="1">
      <alignment horizontal="center"/>
    </xf>
    <xf numFmtId="0" fontId="9" fillId="3" borderId="3" xfId="1" applyFont="1" applyFill="1" applyBorder="1" applyAlignment="1">
      <alignment vertical="center"/>
    </xf>
    <xf numFmtId="0" fontId="9" fillId="0" borderId="0" xfId="1" applyFont="1"/>
    <xf numFmtId="0" fontId="19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6" fillId="4" borderId="2" xfId="1" applyFill="1" applyBorder="1" applyAlignment="1">
      <alignment vertical="center"/>
    </xf>
    <xf numFmtId="0" fontId="6" fillId="4" borderId="1" xfId="1" applyFill="1" applyBorder="1" applyAlignment="1">
      <alignment vertical="center"/>
    </xf>
    <xf numFmtId="0" fontId="8" fillId="3" borderId="5" xfId="0" applyFont="1" applyFill="1" applyBorder="1" applyAlignment="1" applyProtection="1">
      <alignment vertical="center"/>
      <protection hidden="1"/>
    </xf>
    <xf numFmtId="0" fontId="8" fillId="3" borderId="2" xfId="0" applyFont="1" applyFill="1" applyBorder="1" applyAlignment="1" applyProtection="1">
      <alignment vertical="center"/>
      <protection hidden="1"/>
    </xf>
    <xf numFmtId="0" fontId="8" fillId="3" borderId="2" xfId="0" quotePrefix="1" applyFont="1" applyFill="1" applyBorder="1" applyAlignment="1" applyProtection="1">
      <alignment horizontal="left" vertical="center"/>
      <protection hidden="1"/>
    </xf>
    <xf numFmtId="49" fontId="9" fillId="3" borderId="2" xfId="1" applyNumberFormat="1" applyFont="1" applyFill="1" applyBorder="1" applyAlignment="1" applyProtection="1">
      <alignment horizontal="left" vertical="center"/>
      <protection locked="0"/>
    </xf>
    <xf numFmtId="0" fontId="6" fillId="3" borderId="6" xfId="1" applyFill="1" applyBorder="1" applyAlignment="1">
      <alignment horizontal="left" vertical="center"/>
    </xf>
    <xf numFmtId="0" fontId="6" fillId="4" borderId="1" xfId="1" quotePrefix="1" applyFill="1" applyBorder="1" applyAlignment="1">
      <alignment horizontal="left" vertical="center"/>
    </xf>
    <xf numFmtId="0" fontId="9" fillId="4" borderId="0" xfId="1" applyFont="1" applyFill="1" applyAlignment="1">
      <alignment vertical="center"/>
    </xf>
    <xf numFmtId="0" fontId="6" fillId="4" borderId="0" xfId="1" applyFill="1" applyAlignment="1">
      <alignment vertical="center"/>
    </xf>
    <xf numFmtId="49" fontId="9" fillId="3" borderId="0" xfId="1" applyNumberFormat="1" applyFont="1" applyFill="1" applyAlignment="1">
      <alignment vertical="center"/>
    </xf>
    <xf numFmtId="0" fontId="6" fillId="3" borderId="0" xfId="1" applyFill="1" applyAlignment="1">
      <alignment vertical="center"/>
    </xf>
    <xf numFmtId="0" fontId="6" fillId="3" borderId="0" xfId="1" quotePrefix="1" applyFill="1" applyAlignment="1">
      <alignment horizontal="left" vertical="center"/>
    </xf>
    <xf numFmtId="0" fontId="6" fillId="3" borderId="0" xfId="1" applyFill="1"/>
    <xf numFmtId="0" fontId="6" fillId="4" borderId="0" xfId="1" applyFill="1" applyAlignment="1">
      <alignment horizontal="center" vertical="center"/>
    </xf>
    <xf numFmtId="14" fontId="6" fillId="3" borderId="0" xfId="1" applyNumberFormat="1" applyFill="1" applyAlignment="1">
      <alignment horizontal="center" vertical="center"/>
    </xf>
    <xf numFmtId="0" fontId="6" fillId="3" borderId="0" xfId="1" applyFill="1" applyAlignment="1">
      <alignment horizontal="center" vertical="center"/>
    </xf>
    <xf numFmtId="0" fontId="6" fillId="3" borderId="0" xfId="1" applyFill="1" applyAlignment="1">
      <alignment horizontal="center"/>
    </xf>
    <xf numFmtId="0" fontId="14" fillId="0" borderId="0" xfId="1" applyFont="1" applyAlignment="1">
      <alignment horizontal="center" vertical="center"/>
    </xf>
    <xf numFmtId="0" fontId="6" fillId="3" borderId="0" xfId="1" applyFill="1" applyAlignment="1">
      <alignment horizontal="right" vertical="center"/>
    </xf>
    <xf numFmtId="0" fontId="6" fillId="0" borderId="7" xfId="1" applyBorder="1" applyAlignment="1">
      <alignment vertical="center"/>
    </xf>
    <xf numFmtId="0" fontId="6" fillId="0" borderId="7" xfId="1" applyBorder="1"/>
    <xf numFmtId="0" fontId="30" fillId="0" borderId="0" xfId="3" applyFont="1" applyAlignment="1">
      <alignment vertical="center"/>
    </xf>
    <xf numFmtId="0" fontId="28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left" vertical="center"/>
    </xf>
    <xf numFmtId="0" fontId="27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left" vertical="center"/>
    </xf>
    <xf numFmtId="0" fontId="32" fillId="0" borderId="0" xfId="3" applyFont="1" applyAlignment="1">
      <alignment horizontal="center" vertical="center"/>
    </xf>
    <xf numFmtId="0" fontId="30" fillId="0" borderId="8" xfId="3" applyFont="1" applyBorder="1" applyAlignment="1">
      <alignment horizontal="left" vertical="center"/>
    </xf>
    <xf numFmtId="0" fontId="30" fillId="0" borderId="9" xfId="3" applyFont="1" applyBorder="1" applyAlignment="1">
      <alignment horizontal="left" vertical="center"/>
    </xf>
    <xf numFmtId="0" fontId="34" fillId="0" borderId="0" xfId="3" applyFont="1" applyAlignment="1">
      <alignment horizontal="left" vertical="center"/>
    </xf>
    <xf numFmtId="0" fontId="30" fillId="0" borderId="0" xfId="3" applyFont="1" applyAlignment="1">
      <alignment horizontal="right" vertical="center"/>
    </xf>
    <xf numFmtId="0" fontId="30" fillId="0" borderId="0" xfId="3" applyFont="1" applyAlignment="1">
      <alignment horizontal="left" vertical="center"/>
    </xf>
    <xf numFmtId="0" fontId="30" fillId="0" borderId="9" xfId="3" applyFont="1" applyBorder="1" applyAlignment="1">
      <alignment vertical="center"/>
    </xf>
    <xf numFmtId="0" fontId="30" fillId="0" borderId="9" xfId="3" applyFont="1" applyBorder="1" applyAlignment="1">
      <alignment horizontal="right" vertical="center"/>
    </xf>
    <xf numFmtId="4" fontId="30" fillId="0" borderId="0" xfId="3" applyNumberFormat="1" applyFont="1" applyAlignment="1">
      <alignment vertical="center"/>
    </xf>
    <xf numFmtId="4" fontId="21" fillId="0" borderId="0" xfId="3" applyNumberFormat="1" applyFont="1" applyAlignment="1">
      <alignment vertical="center"/>
    </xf>
    <xf numFmtId="0" fontId="33" fillId="0" borderId="0" xfId="3" applyFont="1" applyAlignment="1">
      <alignment horizontal="left" vertical="center"/>
    </xf>
    <xf numFmtId="49" fontId="9" fillId="5" borderId="0" xfId="1" applyNumberFormat="1" applyFont="1" applyFill="1" applyAlignment="1">
      <alignment vertical="center"/>
    </xf>
    <xf numFmtId="0" fontId="6" fillId="5" borderId="0" xfId="1" applyFill="1"/>
    <xf numFmtId="0" fontId="18" fillId="5" borderId="0" xfId="1" applyFont="1" applyFill="1" applyAlignment="1">
      <alignment vertical="center"/>
    </xf>
    <xf numFmtId="14" fontId="6" fillId="5" borderId="0" xfId="1" applyNumberFormat="1" applyFill="1" applyAlignment="1">
      <alignment horizontal="center" vertical="center"/>
    </xf>
    <xf numFmtId="0" fontId="6" fillId="5" borderId="0" xfId="1" quotePrefix="1" applyFill="1" applyAlignment="1">
      <alignment vertical="center"/>
    </xf>
    <xf numFmtId="0" fontId="6" fillId="5" borderId="0" xfId="1" applyFill="1" applyAlignment="1">
      <alignment vertical="center"/>
    </xf>
    <xf numFmtId="0" fontId="6" fillId="5" borderId="0" xfId="1" applyFill="1" applyAlignment="1">
      <alignment horizontal="center" vertical="center"/>
    </xf>
    <xf numFmtId="14" fontId="18" fillId="5" borderId="0" xfId="1" applyNumberFormat="1" applyFont="1" applyFill="1" applyAlignment="1">
      <alignment horizontal="center" vertical="center"/>
    </xf>
    <xf numFmtId="0" fontId="37" fillId="3" borderId="0" xfId="1" applyFont="1" applyFill="1" applyAlignment="1">
      <alignment horizontal="center" vertical="center"/>
    </xf>
    <xf numFmtId="0" fontId="8" fillId="0" borderId="0" xfId="1" applyFont="1"/>
    <xf numFmtId="0" fontId="6" fillId="4" borderId="4" xfId="1" applyFill="1" applyBorder="1" applyAlignment="1">
      <alignment vertical="center"/>
    </xf>
    <xf numFmtId="0" fontId="6" fillId="3" borderId="4" xfId="1" applyFill="1" applyBorder="1" applyAlignment="1">
      <alignment horizontal="left" vertical="center"/>
    </xf>
    <xf numFmtId="0" fontId="8" fillId="0" borderId="2" xfId="1" applyFont="1" applyBorder="1"/>
    <xf numFmtId="0" fontId="6" fillId="3" borderId="2" xfId="1" applyFill="1" applyBorder="1" applyAlignment="1">
      <alignment vertical="center"/>
    </xf>
    <xf numFmtId="49" fontId="11" fillId="3" borderId="0" xfId="0" applyNumberFormat="1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0" fontId="23" fillId="0" borderId="4" xfId="0" applyFont="1" applyBorder="1" applyAlignment="1" applyProtection="1">
      <alignment vertical="center"/>
      <protection hidden="1"/>
    </xf>
    <xf numFmtId="0" fontId="12" fillId="0" borderId="0" xfId="3" applyFont="1" applyAlignment="1">
      <alignment horizontal="left" vertical="center"/>
    </xf>
    <xf numFmtId="0" fontId="38" fillId="0" borderId="0" xfId="3" applyFont="1" applyAlignment="1">
      <alignment vertical="center"/>
    </xf>
    <xf numFmtId="0" fontId="12" fillId="0" borderId="0" xfId="3" applyFont="1" applyAlignment="1">
      <alignment horizontal="right" vertical="center"/>
    </xf>
    <xf numFmtId="0" fontId="11" fillId="0" borderId="0" xfId="3" applyFont="1" applyAlignment="1">
      <alignment horizontal="left" vertical="center"/>
    </xf>
    <xf numFmtId="0" fontId="9" fillId="3" borderId="0" xfId="3" applyFont="1" applyFill="1" applyAlignment="1">
      <alignment horizontal="center" vertical="center"/>
    </xf>
    <xf numFmtId="0" fontId="8" fillId="3" borderId="0" xfId="3" applyFont="1" applyFill="1" applyAlignment="1">
      <alignment vertical="center"/>
    </xf>
    <xf numFmtId="0" fontId="39" fillId="0" borderId="0" xfId="3" applyFont="1" applyAlignment="1" applyProtection="1">
      <alignment vertical="center"/>
      <protection locked="0"/>
    </xf>
    <xf numFmtId="0" fontId="8" fillId="3" borderId="0" xfId="3" applyFont="1" applyFill="1" applyAlignment="1">
      <alignment horizontal="right" vertical="center"/>
    </xf>
    <xf numFmtId="0" fontId="39" fillId="0" borderId="0" xfId="3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2" fillId="3" borderId="0" xfId="3" applyFont="1" applyFill="1" applyAlignment="1">
      <alignment vertical="center"/>
    </xf>
    <xf numFmtId="0" fontId="40" fillId="6" borderId="1" xfId="1" applyFont="1" applyFill="1" applyBorder="1" applyAlignment="1" applyProtection="1">
      <alignment horizontal="center" vertical="center"/>
      <protection locked="0"/>
    </xf>
    <xf numFmtId="0" fontId="6" fillId="7" borderId="2" xfId="1" applyFill="1" applyBorder="1" applyAlignment="1">
      <alignment vertical="center"/>
    </xf>
    <xf numFmtId="0" fontId="8" fillId="7" borderId="2" xfId="1" applyFont="1" applyFill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11" fillId="3" borderId="0" xfId="3" applyFont="1" applyFill="1" applyAlignment="1">
      <alignment horizontal="left" vertical="center"/>
    </xf>
    <xf numFmtId="0" fontId="12" fillId="3" borderId="0" xfId="3" applyFont="1" applyFill="1" applyAlignment="1">
      <alignment horizontal="right" vertical="center"/>
    </xf>
    <xf numFmtId="0" fontId="12" fillId="3" borderId="0" xfId="3" applyFont="1" applyFill="1" applyAlignment="1">
      <alignment horizontal="center" vertical="center"/>
    </xf>
    <xf numFmtId="0" fontId="25" fillId="0" borderId="0" xfId="3" applyFont="1" applyAlignment="1">
      <alignment vertical="top"/>
    </xf>
    <xf numFmtId="0" fontId="21" fillId="0" borderId="9" xfId="3" applyFont="1" applyBorder="1" applyAlignment="1">
      <alignment horizontal="left" vertical="center"/>
    </xf>
    <xf numFmtId="0" fontId="26" fillId="0" borderId="0" xfId="3" applyFont="1" applyAlignment="1">
      <alignment vertical="center"/>
    </xf>
    <xf numFmtId="0" fontId="41" fillId="0" borderId="0" xfId="3" applyFont="1" applyAlignment="1">
      <alignment vertical="center"/>
    </xf>
    <xf numFmtId="0" fontId="35" fillId="0" borderId="0" xfId="3" applyFont="1" applyAlignment="1">
      <alignment vertical="center"/>
    </xf>
    <xf numFmtId="0" fontId="35" fillId="0" borderId="0" xfId="3" applyFont="1" applyAlignment="1">
      <alignment horizontal="right" vertical="center"/>
    </xf>
    <xf numFmtId="49" fontId="30" fillId="0" borderId="0" xfId="3" applyNumberFormat="1" applyFont="1" applyAlignment="1">
      <alignment vertical="center"/>
    </xf>
    <xf numFmtId="0" fontId="29" fillId="0" borderId="10" xfId="3" applyFont="1" applyBorder="1" applyAlignment="1">
      <alignment vertical="center"/>
    </xf>
    <xf numFmtId="49" fontId="29" fillId="0" borderId="0" xfId="3" applyNumberFormat="1" applyFont="1" applyAlignment="1">
      <alignment vertical="center"/>
    </xf>
    <xf numFmtId="49" fontId="29" fillId="0" borderId="10" xfId="3" applyNumberFormat="1" applyFont="1" applyBorder="1" applyAlignment="1">
      <alignment vertical="center"/>
    </xf>
    <xf numFmtId="164" fontId="29" fillId="0" borderId="10" xfId="3" applyNumberFormat="1" applyFont="1" applyBorder="1" applyAlignment="1">
      <alignment vertical="center"/>
    </xf>
    <xf numFmtId="0" fontId="29" fillId="0" borderId="11" xfId="3" applyFont="1" applyBorder="1" applyAlignment="1">
      <alignment horizontal="left" vertical="center"/>
    </xf>
    <xf numFmtId="2" fontId="42" fillId="0" borderId="0" xfId="3" applyNumberFormat="1" applyFont="1" applyAlignment="1">
      <alignment horizontal="center" vertical="center"/>
    </xf>
    <xf numFmtId="2" fontId="29" fillId="0" borderId="11" xfId="3" applyNumberFormat="1" applyFont="1" applyBorder="1" applyAlignment="1">
      <alignment vertical="center"/>
    </xf>
    <xf numFmtId="164" fontId="29" fillId="0" borderId="11" xfId="3" applyNumberFormat="1" applyFont="1" applyBorder="1" applyAlignment="1">
      <alignment vertical="center"/>
    </xf>
    <xf numFmtId="0" fontId="35" fillId="0" borderId="8" xfId="3" applyFont="1" applyBorder="1" applyAlignment="1">
      <alignment vertical="center"/>
    </xf>
    <xf numFmtId="0" fontId="30" fillId="0" borderId="8" xfId="3" applyFont="1" applyBorder="1" applyAlignment="1">
      <alignment vertical="center"/>
    </xf>
    <xf numFmtId="0" fontId="35" fillId="0" borderId="11" xfId="3" applyFont="1" applyBorder="1" applyAlignment="1">
      <alignment vertical="center"/>
    </xf>
    <xf numFmtId="0" fontId="30" fillId="0" borderId="11" xfId="3" applyFont="1" applyBorder="1" applyAlignment="1">
      <alignment vertical="center"/>
    </xf>
    <xf numFmtId="0" fontId="30" fillId="0" borderId="11" xfId="3" applyFont="1" applyBorder="1" applyAlignment="1">
      <alignment horizontal="left" vertical="center"/>
    </xf>
    <xf numFmtId="49" fontId="21" fillId="0" borderId="0" xfId="3" applyNumberFormat="1" applyFont="1" applyAlignment="1">
      <alignment horizontal="right" vertical="center" wrapText="1"/>
    </xf>
    <xf numFmtId="0" fontId="33" fillId="0" borderId="11" xfId="3" applyFont="1" applyBorder="1" applyAlignment="1">
      <alignment horizontal="left" vertical="center"/>
    </xf>
    <xf numFmtId="0" fontId="21" fillId="0" borderId="11" xfId="3" applyFont="1" applyBorder="1" applyAlignment="1">
      <alignment vertical="center"/>
    </xf>
    <xf numFmtId="0" fontId="35" fillId="0" borderId="8" xfId="3" applyFont="1" applyBorder="1" applyAlignment="1">
      <alignment horizontal="left" vertical="center"/>
    </xf>
    <xf numFmtId="0" fontId="30" fillId="0" borderId="8" xfId="3" applyFont="1" applyBorder="1" applyAlignment="1">
      <alignment horizontal="right" vertical="center"/>
    </xf>
    <xf numFmtId="49" fontId="30" fillId="0" borderId="7" xfId="3" applyNumberFormat="1" applyFont="1" applyBorder="1" applyAlignment="1">
      <alignment vertical="center"/>
    </xf>
    <xf numFmtId="3" fontId="30" fillId="0" borderId="8" xfId="3" applyNumberFormat="1" applyFont="1" applyBorder="1" applyAlignment="1">
      <alignment vertical="center"/>
    </xf>
    <xf numFmtId="0" fontId="43" fillId="0" borderId="0" xfId="3" applyFont="1" applyAlignment="1">
      <alignment horizontal="center" vertical="center"/>
    </xf>
    <xf numFmtId="0" fontId="30" fillId="0" borderId="7" xfId="3" applyFont="1" applyBorder="1" applyAlignment="1">
      <alignment horizontal="left" vertical="center"/>
    </xf>
    <xf numFmtId="0" fontId="35" fillId="0" borderId="7" xfId="3" applyFont="1" applyBorder="1" applyAlignment="1">
      <alignment vertical="center"/>
    </xf>
    <xf numFmtId="0" fontId="30" fillId="0" borderId="7" xfId="3" applyFont="1" applyBorder="1" applyAlignment="1">
      <alignment vertical="center"/>
    </xf>
    <xf numFmtId="4" fontId="30" fillId="0" borderId="8" xfId="3" applyNumberFormat="1" applyFont="1" applyBorder="1" applyAlignment="1">
      <alignment vertical="center"/>
    </xf>
    <xf numFmtId="3" fontId="30" fillId="0" borderId="8" xfId="3" applyNumberFormat="1" applyFont="1" applyBorder="1" applyAlignment="1">
      <alignment horizontal="right" vertical="center"/>
    </xf>
    <xf numFmtId="0" fontId="30" fillId="0" borderId="7" xfId="3" applyFont="1" applyBorder="1" applyAlignment="1">
      <alignment horizontal="right" vertical="center"/>
    </xf>
    <xf numFmtId="4" fontId="30" fillId="0" borderId="7" xfId="3" applyNumberFormat="1" applyFont="1" applyBorder="1" applyAlignment="1">
      <alignment vertical="center"/>
    </xf>
    <xf numFmtId="49" fontId="30" fillId="0" borderId="7" xfId="3" applyNumberFormat="1" applyFont="1" applyBorder="1" applyAlignment="1">
      <alignment horizontal="center" vertical="center"/>
    </xf>
    <xf numFmtId="3" fontId="30" fillId="0" borderId="7" xfId="3" applyNumberFormat="1" applyFont="1" applyBorder="1" applyAlignment="1">
      <alignment horizontal="right" vertical="center"/>
    </xf>
    <xf numFmtId="4" fontId="30" fillId="0" borderId="9" xfId="3" applyNumberFormat="1" applyFont="1" applyBorder="1" applyAlignment="1">
      <alignment vertical="center"/>
    </xf>
    <xf numFmtId="3" fontId="21" fillId="0" borderId="0" xfId="3" applyNumberFormat="1" applyFont="1" applyAlignment="1">
      <alignment vertical="center"/>
    </xf>
    <xf numFmtId="0" fontId="21" fillId="0" borderId="7" xfId="3" applyFont="1" applyBorder="1" applyAlignment="1">
      <alignment vertical="center"/>
    </xf>
    <xf numFmtId="0" fontId="21" fillId="0" borderId="7" xfId="3" applyFont="1" applyBorder="1" applyAlignment="1">
      <alignment horizontal="left" vertical="center"/>
    </xf>
    <xf numFmtId="49" fontId="30" fillId="0" borderId="9" xfId="3" applyNumberFormat="1" applyFont="1" applyBorder="1" applyAlignment="1">
      <alignment vertical="center"/>
    </xf>
    <xf numFmtId="0" fontId="35" fillId="0" borderId="9" xfId="3" applyFont="1" applyBorder="1" applyAlignment="1">
      <alignment vertical="center"/>
    </xf>
    <xf numFmtId="0" fontId="21" fillId="8" borderId="11" xfId="3" applyFont="1" applyFill="1" applyBorder="1" applyAlignment="1">
      <alignment vertical="center"/>
    </xf>
    <xf numFmtId="3" fontId="6" fillId="0" borderId="4" xfId="1" applyNumberFormat="1" applyBorder="1" applyAlignment="1">
      <alignment vertical="center"/>
    </xf>
    <xf numFmtId="0" fontId="6" fillId="0" borderId="13" xfId="1" applyBorder="1" applyAlignment="1">
      <alignment vertical="center"/>
    </xf>
    <xf numFmtId="0" fontId="9" fillId="3" borderId="13" xfId="1" applyFont="1" applyFill="1" applyBorder="1" applyAlignment="1">
      <alignment vertical="center"/>
    </xf>
    <xf numFmtId="0" fontId="9" fillId="3" borderId="0" xfId="1" applyFont="1" applyFill="1" applyAlignment="1">
      <alignment vertical="center"/>
    </xf>
    <xf numFmtId="0" fontId="24" fillId="0" borderId="14" xfId="1" applyFont="1" applyBorder="1" applyAlignment="1">
      <alignment vertical="center"/>
    </xf>
    <xf numFmtId="0" fontId="24" fillId="0" borderId="15" xfId="1" applyFont="1" applyBorder="1" applyAlignment="1">
      <alignment horizontal="right" vertical="center" wrapText="1"/>
    </xf>
    <xf numFmtId="0" fontId="24" fillId="0" borderId="16" xfId="1" applyFont="1" applyBorder="1" applyAlignment="1">
      <alignment vertical="center"/>
    </xf>
    <xf numFmtId="0" fontId="6" fillId="0" borderId="17" xfId="2" applyBorder="1" applyAlignment="1">
      <alignment vertical="center"/>
    </xf>
    <xf numFmtId="0" fontId="8" fillId="0" borderId="18" xfId="2" applyFont="1" applyBorder="1" applyAlignment="1">
      <alignment horizontal="left" vertical="center" wrapText="1"/>
    </xf>
    <xf numFmtId="0" fontId="6" fillId="0" borderId="19" xfId="2" applyBorder="1" applyAlignment="1">
      <alignment vertical="center"/>
    </xf>
    <xf numFmtId="0" fontId="8" fillId="0" borderId="17" xfId="0" applyFont="1" applyBorder="1" applyAlignment="1" applyProtection="1">
      <alignment vertical="center"/>
      <protection hidden="1"/>
    </xf>
    <xf numFmtId="0" fontId="8" fillId="0" borderId="19" xfId="0" applyFont="1" applyBorder="1" applyAlignment="1" applyProtection="1">
      <alignment vertical="center"/>
      <protection hidden="1"/>
    </xf>
    <xf numFmtId="0" fontId="6" fillId="0" borderId="17" xfId="1" applyBorder="1" applyAlignment="1">
      <alignment vertical="center"/>
    </xf>
    <xf numFmtId="0" fontId="8" fillId="0" borderId="18" xfId="1" applyFont="1" applyBorder="1" applyAlignment="1">
      <alignment horizontal="left" vertical="center" wrapText="1"/>
    </xf>
    <xf numFmtId="0" fontId="6" fillId="0" borderId="19" xfId="1" applyBorder="1" applyAlignment="1">
      <alignment vertical="center"/>
    </xf>
    <xf numFmtId="0" fontId="6" fillId="0" borderId="18" xfId="1" applyBorder="1" applyAlignment="1">
      <alignment horizontal="left" vertical="center" wrapText="1"/>
    </xf>
    <xf numFmtId="0" fontId="6" fillId="3" borderId="17" xfId="1" applyFill="1" applyBorder="1" applyAlignment="1">
      <alignment vertical="center"/>
    </xf>
    <xf numFmtId="0" fontId="6" fillId="3" borderId="18" xfId="1" applyFill="1" applyBorder="1" applyAlignment="1">
      <alignment horizontal="left" vertical="center" wrapText="1"/>
    </xf>
    <xf numFmtId="0" fontId="6" fillId="3" borderId="7" xfId="1" applyFill="1" applyBorder="1" applyAlignment="1">
      <alignment vertical="center"/>
    </xf>
    <xf numFmtId="0" fontId="18" fillId="0" borderId="17" xfId="1" applyFont="1" applyBorder="1" applyAlignment="1">
      <alignment vertical="center"/>
    </xf>
    <xf numFmtId="0" fontId="8" fillId="0" borderId="18" xfId="0" applyFont="1" applyBorder="1" applyAlignment="1">
      <alignment horizontal="left" vertical="center" wrapText="1"/>
    </xf>
    <xf numFmtId="0" fontId="18" fillId="0" borderId="19" xfId="1" applyFont="1" applyBorder="1" applyAlignment="1">
      <alignment vertical="center"/>
    </xf>
    <xf numFmtId="0" fontId="18" fillId="7" borderId="19" xfId="1" applyFont="1" applyFill="1" applyBorder="1" applyAlignment="1">
      <alignment vertical="center"/>
    </xf>
    <xf numFmtId="0" fontId="8" fillId="0" borderId="18" xfId="4" applyFont="1" applyBorder="1" applyAlignment="1" applyProtection="1">
      <alignment horizontal="left" vertical="center" wrapText="1"/>
      <protection hidden="1"/>
    </xf>
    <xf numFmtId="0" fontId="6" fillId="0" borderId="18" xfId="1" applyBorder="1" applyAlignment="1">
      <alignment vertical="center" wrapText="1"/>
    </xf>
    <xf numFmtId="0" fontId="8" fillId="0" borderId="18" xfId="1" applyFont="1" applyBorder="1" applyAlignment="1">
      <alignment vertical="center" wrapText="1"/>
    </xf>
    <xf numFmtId="0" fontId="18" fillId="7" borderId="7" xfId="1" applyFont="1" applyFill="1" applyBorder="1" applyAlignment="1">
      <alignment vertical="center"/>
    </xf>
    <xf numFmtId="0" fontId="14" fillId="0" borderId="17" xfId="1" applyFont="1" applyBorder="1" applyAlignment="1">
      <alignment vertical="center"/>
    </xf>
    <xf numFmtId="0" fontId="14" fillId="0" borderId="19" xfId="1" applyFont="1" applyBorder="1" applyAlignment="1">
      <alignment vertical="center"/>
    </xf>
    <xf numFmtId="0" fontId="36" fillId="0" borderId="17" xfId="1" applyFont="1" applyBorder="1" applyAlignment="1">
      <alignment vertical="center"/>
    </xf>
    <xf numFmtId="0" fontId="36" fillId="0" borderId="19" xfId="1" applyFont="1" applyBorder="1" applyAlignment="1">
      <alignment vertical="center"/>
    </xf>
    <xf numFmtId="0" fontId="8" fillId="0" borderId="18" xfId="0" applyFont="1" applyBorder="1" applyAlignment="1" applyProtection="1">
      <alignment horizontal="left" vertical="center" wrapText="1"/>
      <protection hidden="1"/>
    </xf>
    <xf numFmtId="0" fontId="6" fillId="0" borderId="17" xfId="1" applyBorder="1" applyAlignment="1">
      <alignment vertical="center" wrapText="1"/>
    </xf>
    <xf numFmtId="0" fontId="6" fillId="0" borderId="20" xfId="1" applyBorder="1" applyAlignment="1">
      <alignment vertical="center" wrapText="1"/>
    </xf>
    <xf numFmtId="0" fontId="6" fillId="4" borderId="17" xfId="1" applyFill="1" applyBorder="1" applyAlignment="1">
      <alignment vertical="center"/>
    </xf>
    <xf numFmtId="0" fontId="6" fillId="4" borderId="18" xfId="1" applyFill="1" applyBorder="1" applyAlignment="1">
      <alignment horizontal="left" vertical="center" wrapText="1"/>
    </xf>
    <xf numFmtId="0" fontId="6" fillId="4" borderId="19" xfId="1" applyFill="1" applyBorder="1" applyAlignment="1">
      <alignment vertical="center"/>
    </xf>
    <xf numFmtId="0" fontId="8" fillId="3" borderId="18" xfId="1" applyFont="1" applyFill="1" applyBorder="1" applyAlignment="1">
      <alignment horizontal="left" vertical="center" wrapText="1"/>
    </xf>
    <xf numFmtId="0" fontId="8" fillId="3" borderId="18" xfId="5" quotePrefix="1" applyFont="1" applyFill="1" applyBorder="1" applyAlignment="1">
      <alignment horizontal="left" vertical="center" wrapText="1"/>
    </xf>
    <xf numFmtId="0" fontId="6" fillId="3" borderId="19" xfId="1" applyFill="1" applyBorder="1" applyAlignment="1">
      <alignment vertical="center"/>
    </xf>
    <xf numFmtId="0" fontId="8" fillId="0" borderId="18" xfId="3" applyFont="1" applyBorder="1" applyAlignment="1">
      <alignment vertical="center" wrapText="1"/>
    </xf>
    <xf numFmtId="0" fontId="6" fillId="7" borderId="19" xfId="1" applyFill="1" applyBorder="1" applyAlignment="1">
      <alignment vertical="center"/>
    </xf>
    <xf numFmtId="0" fontId="8" fillId="0" borderId="17" xfId="1" applyFont="1" applyBorder="1" applyAlignment="1">
      <alignment vertical="center"/>
    </xf>
    <xf numFmtId="0" fontId="8" fillId="0" borderId="18" xfId="5" applyFont="1" applyBorder="1" applyAlignment="1">
      <alignment vertical="center" wrapText="1"/>
    </xf>
    <xf numFmtId="0" fontId="8" fillId="7" borderId="19" xfId="1" applyFont="1" applyFill="1" applyBorder="1" applyAlignment="1">
      <alignment vertical="center"/>
    </xf>
    <xf numFmtId="0" fontId="8" fillId="0" borderId="17" xfId="0" applyFont="1" applyBorder="1" applyAlignment="1" applyProtection="1">
      <alignment vertical="center" wrapText="1"/>
      <protection hidden="1"/>
    </xf>
    <xf numFmtId="0" fontId="8" fillId="7" borderId="19" xfId="0" applyFont="1" applyFill="1" applyBorder="1" applyAlignment="1" applyProtection="1">
      <alignment vertical="center" wrapText="1"/>
      <protection hidden="1"/>
    </xf>
    <xf numFmtId="0" fontId="36" fillId="0" borderId="18" xfId="1" applyFont="1" applyBorder="1" applyAlignment="1">
      <alignment vertical="center" wrapText="1"/>
    </xf>
    <xf numFmtId="0" fontId="8" fillId="7" borderId="7" xfId="0" applyFont="1" applyFill="1" applyBorder="1" applyAlignment="1" applyProtection="1">
      <alignment vertical="center"/>
      <protection hidden="1"/>
    </xf>
    <xf numFmtId="0" fontId="8" fillId="0" borderId="18" xfId="1" quotePrefix="1" applyFont="1" applyBorder="1" applyAlignment="1">
      <alignment horizontal="left" vertical="center" wrapText="1"/>
    </xf>
    <xf numFmtId="0" fontId="6" fillId="0" borderId="17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7" borderId="17" xfId="1" applyFill="1" applyBorder="1" applyAlignment="1">
      <alignment vertical="center"/>
    </xf>
    <xf numFmtId="0" fontId="8" fillId="0" borderId="18" xfId="3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1" xfId="4" applyFont="1" applyBorder="1" applyAlignment="1" applyProtection="1">
      <alignment horizontal="left" vertical="center" wrapText="1"/>
      <protection hidden="1"/>
    </xf>
    <xf numFmtId="0" fontId="8" fillId="0" borderId="21" xfId="1" applyFont="1" applyBorder="1" applyAlignment="1">
      <alignment vertical="center" wrapText="1"/>
    </xf>
    <xf numFmtId="0" fontId="6" fillId="0" borderId="17" xfId="1" quotePrefix="1" applyBorder="1" applyAlignment="1">
      <alignment vertical="center"/>
    </xf>
    <xf numFmtId="0" fontId="6" fillId="0" borderId="19" xfId="1" quotePrefix="1" applyBorder="1" applyAlignment="1">
      <alignment vertical="center"/>
    </xf>
    <xf numFmtId="0" fontId="8" fillId="4" borderId="18" xfId="1" applyFont="1" applyFill="1" applyBorder="1" applyAlignment="1">
      <alignment horizontal="left" vertical="center" wrapText="1"/>
    </xf>
    <xf numFmtId="0" fontId="9" fillId="3" borderId="18" xfId="1" applyFont="1" applyFill="1" applyBorder="1" applyAlignment="1">
      <alignment horizontal="left" vertical="center" wrapText="1"/>
    </xf>
    <xf numFmtId="0" fontId="8" fillId="0" borderId="19" xfId="1" applyFont="1" applyBorder="1" applyAlignment="1">
      <alignment vertical="center"/>
    </xf>
    <xf numFmtId="0" fontId="8" fillId="0" borderId="17" xfId="1" applyFont="1" applyBorder="1" applyAlignment="1">
      <alignment vertical="center" wrapText="1"/>
    </xf>
    <xf numFmtId="0" fontId="8" fillId="0" borderId="19" xfId="1" applyFont="1" applyBorder="1" applyAlignment="1">
      <alignment vertical="center" wrapText="1"/>
    </xf>
    <xf numFmtId="0" fontId="45" fillId="0" borderId="18" xfId="1" applyFont="1" applyBorder="1" applyAlignment="1">
      <alignment horizontal="left" vertical="center" wrapText="1"/>
    </xf>
    <xf numFmtId="0" fontId="6" fillId="0" borderId="19" xfId="1" applyBorder="1" applyAlignment="1">
      <alignment vertical="center" wrapText="1"/>
    </xf>
    <xf numFmtId="0" fontId="14" fillId="0" borderId="18" xfId="1" applyFont="1" applyBorder="1" applyAlignment="1">
      <alignment horizontal="left" vertical="center" wrapText="1"/>
    </xf>
    <xf numFmtId="0" fontId="6" fillId="9" borderId="17" xfId="1" applyFill="1" applyBorder="1" applyAlignment="1">
      <alignment vertical="center"/>
    </xf>
    <xf numFmtId="0" fontId="8" fillId="9" borderId="18" xfId="1" applyFont="1" applyFill="1" applyBorder="1" applyAlignment="1">
      <alignment horizontal="left" vertical="center" wrapText="1"/>
    </xf>
    <xf numFmtId="0" fontId="6" fillId="9" borderId="19" xfId="1" applyFill="1" applyBorder="1" applyAlignment="1">
      <alignment vertical="center"/>
    </xf>
    <xf numFmtId="0" fontId="14" fillId="0" borderId="7" xfId="1" applyFont="1" applyBorder="1" applyAlignment="1">
      <alignment vertical="center"/>
    </xf>
    <xf numFmtId="0" fontId="46" fillId="4" borderId="11" xfId="0" applyFont="1" applyFill="1" applyBorder="1" applyAlignment="1" applyProtection="1">
      <alignment vertical="center"/>
      <protection hidden="1"/>
    </xf>
    <xf numFmtId="0" fontId="6" fillId="0" borderId="22" xfId="1" applyBorder="1" applyAlignment="1">
      <alignment horizontal="left" vertical="center"/>
    </xf>
    <xf numFmtId="0" fontId="9" fillId="3" borderId="22" xfId="1" applyFont="1" applyFill="1" applyBorder="1" applyAlignment="1">
      <alignment vertical="center"/>
    </xf>
    <xf numFmtId="0" fontId="24" fillId="0" borderId="8" xfId="1" applyFont="1" applyBorder="1" applyAlignment="1">
      <alignment horizontal="center" vertical="center"/>
    </xf>
    <xf numFmtId="0" fontId="24" fillId="0" borderId="23" xfId="1" applyFont="1" applyBorder="1" applyAlignment="1">
      <alignment vertical="center"/>
    </xf>
    <xf numFmtId="0" fontId="24" fillId="0" borderId="24" xfId="1" applyFont="1" applyBorder="1" applyAlignment="1">
      <alignment vertical="center"/>
    </xf>
    <xf numFmtId="0" fontId="6" fillId="0" borderId="7" xfId="1" applyBorder="1" applyAlignment="1">
      <alignment horizontal="center" vertical="center"/>
    </xf>
    <xf numFmtId="0" fontId="6" fillId="0" borderId="25" xfId="2" applyBorder="1" applyAlignment="1">
      <alignment vertical="center"/>
    </xf>
    <xf numFmtId="0" fontId="6" fillId="0" borderId="26" xfId="2" applyBorder="1" applyAlignment="1">
      <alignment vertical="center"/>
    </xf>
    <xf numFmtId="14" fontId="6" fillId="0" borderId="7" xfId="1" applyNumberFormat="1" applyBorder="1" applyAlignment="1">
      <alignment horizontal="center" vertical="center"/>
    </xf>
    <xf numFmtId="0" fontId="6" fillId="0" borderId="25" xfId="1" applyBorder="1" applyAlignment="1">
      <alignment vertical="center"/>
    </xf>
    <xf numFmtId="0" fontId="6" fillId="0" borderId="26" xfId="1" applyBorder="1" applyAlignment="1">
      <alignment vertical="center"/>
    </xf>
    <xf numFmtId="0" fontId="6" fillId="3" borderId="7" xfId="1" applyFill="1" applyBorder="1" applyAlignment="1">
      <alignment horizontal="center"/>
    </xf>
    <xf numFmtId="0" fontId="6" fillId="3" borderId="25" xfId="1" applyFill="1" applyBorder="1" applyAlignment="1">
      <alignment vertical="center"/>
    </xf>
    <xf numFmtId="0" fontId="6" fillId="3" borderId="26" xfId="1" applyFill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5" xfId="4" applyFont="1" applyBorder="1" applyAlignment="1" applyProtection="1">
      <alignment vertical="center" wrapText="1"/>
      <protection hidden="1"/>
    </xf>
    <xf numFmtId="0" fontId="8" fillId="0" borderId="26" xfId="4" applyFont="1" applyBorder="1" applyAlignment="1" applyProtection="1">
      <alignment vertical="center" wrapText="1"/>
      <protection hidden="1"/>
    </xf>
    <xf numFmtId="0" fontId="36" fillId="0" borderId="26" xfId="4" applyFont="1" applyBorder="1" applyAlignment="1" applyProtection="1">
      <alignment vertical="center" wrapText="1"/>
      <protection hidden="1"/>
    </xf>
    <xf numFmtId="0" fontId="8" fillId="0" borderId="25" xfId="0" applyFont="1" applyBorder="1" applyAlignment="1" applyProtection="1">
      <alignment vertical="center" wrapText="1"/>
      <protection hidden="1"/>
    </xf>
    <xf numFmtId="0" fontId="8" fillId="0" borderId="26" xfId="0" applyFont="1" applyBorder="1" applyAlignment="1" applyProtection="1">
      <alignment vertical="center" wrapText="1"/>
      <protection hidden="1"/>
    </xf>
    <xf numFmtId="0" fontId="6" fillId="0" borderId="25" xfId="1" quotePrefix="1" applyBorder="1" applyAlignment="1">
      <alignment vertical="center"/>
    </xf>
    <xf numFmtId="0" fontId="6" fillId="0" borderId="26" xfId="1" quotePrefix="1" applyBorder="1" applyAlignment="1">
      <alignment vertical="center"/>
    </xf>
    <xf numFmtId="0" fontId="6" fillId="0" borderId="25" xfId="1" applyBorder="1" applyAlignment="1">
      <alignment vertical="center" wrapText="1"/>
    </xf>
    <xf numFmtId="0" fontId="6" fillId="0" borderId="26" xfId="1" applyBorder="1" applyAlignment="1">
      <alignment vertical="center" wrapText="1"/>
    </xf>
    <xf numFmtId="0" fontId="6" fillId="4" borderId="7" xfId="1" applyFill="1" applyBorder="1" applyAlignment="1">
      <alignment horizontal="center"/>
    </xf>
    <xf numFmtId="0" fontId="6" fillId="4" borderId="25" xfId="1" applyFill="1" applyBorder="1" applyAlignment="1">
      <alignment vertical="center"/>
    </xf>
    <xf numFmtId="0" fontId="6" fillId="4" borderId="26" xfId="1" applyFill="1" applyBorder="1" applyAlignment="1">
      <alignment vertical="center"/>
    </xf>
    <xf numFmtId="0" fontId="6" fillId="3" borderId="7" xfId="1" applyFill="1" applyBorder="1" applyAlignment="1">
      <alignment horizontal="center" vertical="center"/>
    </xf>
    <xf numFmtId="0" fontId="8" fillId="3" borderId="25" xfId="5" quotePrefix="1" applyFont="1" applyFill="1" applyBorder="1" applyAlignment="1">
      <alignment vertical="center"/>
    </xf>
    <xf numFmtId="0" fontId="8" fillId="3" borderId="26" xfId="5" quotePrefix="1" applyFont="1" applyFill="1" applyBorder="1" applyAlignment="1">
      <alignment vertical="center"/>
    </xf>
    <xf numFmtId="0" fontId="8" fillId="0" borderId="25" xfId="3" applyFont="1" applyBorder="1" applyAlignment="1">
      <alignment vertical="center"/>
    </xf>
    <xf numFmtId="0" fontId="8" fillId="0" borderId="26" xfId="3" applyFont="1" applyBorder="1" applyAlignment="1">
      <alignment vertical="center"/>
    </xf>
    <xf numFmtId="0" fontId="8" fillId="0" borderId="25" xfId="5" applyFont="1" applyBorder="1" applyAlignment="1">
      <alignment vertical="center"/>
    </xf>
    <xf numFmtId="0" fontId="8" fillId="0" borderId="26" xfId="5" applyFont="1" applyBorder="1" applyAlignment="1">
      <alignment vertical="center"/>
    </xf>
    <xf numFmtId="0" fontId="36" fillId="0" borderId="26" xfId="0" applyFont="1" applyBorder="1" applyAlignment="1" applyProtection="1">
      <alignment vertical="center"/>
      <protection hidden="1"/>
    </xf>
    <xf numFmtId="0" fontId="8" fillId="0" borderId="25" xfId="0" quotePrefix="1" applyFont="1" applyBorder="1" applyAlignment="1" applyProtection="1">
      <alignment vertical="center" wrapText="1"/>
      <protection hidden="1"/>
    </xf>
    <xf numFmtId="0" fontId="8" fillId="0" borderId="26" xfId="0" quotePrefix="1" applyFont="1" applyBorder="1" applyAlignment="1" applyProtection="1">
      <alignment vertical="center" wrapText="1"/>
      <protection hidden="1"/>
    </xf>
    <xf numFmtId="0" fontId="8" fillId="0" borderId="25" xfId="3" applyFont="1" applyBorder="1" applyAlignment="1">
      <alignment vertical="center" wrapText="1"/>
    </xf>
    <xf numFmtId="0" fontId="8" fillId="0" borderId="26" xfId="3" applyFont="1" applyBorder="1" applyAlignment="1">
      <alignment vertical="center" wrapText="1"/>
    </xf>
    <xf numFmtId="0" fontId="8" fillId="0" borderId="25" xfId="3" quotePrefix="1" applyFont="1" applyBorder="1" applyAlignment="1">
      <alignment vertical="center"/>
    </xf>
    <xf numFmtId="0" fontId="8" fillId="0" borderId="26" xfId="3" quotePrefix="1" applyFont="1" applyBorder="1" applyAlignment="1">
      <alignment vertical="center"/>
    </xf>
    <xf numFmtId="0" fontId="6" fillId="0" borderId="7" xfId="1" applyBorder="1" applyAlignment="1">
      <alignment horizontal="center"/>
    </xf>
    <xf numFmtId="14" fontId="6" fillId="0" borderId="7" xfId="1" applyNumberFormat="1" applyBorder="1" applyAlignment="1">
      <alignment horizontal="center"/>
    </xf>
    <xf numFmtId="0" fontId="9" fillId="3" borderId="25" xfId="1" applyFont="1" applyFill="1" applyBorder="1" applyAlignment="1">
      <alignment vertical="center"/>
    </xf>
    <xf numFmtId="0" fontId="8" fillId="0" borderId="26" xfId="1" applyFont="1" applyBorder="1" applyAlignment="1">
      <alignment vertical="center"/>
    </xf>
    <xf numFmtId="0" fontId="14" fillId="0" borderId="25" xfId="1" applyFont="1" applyBorder="1" applyAlignment="1">
      <alignment vertical="center"/>
    </xf>
    <xf numFmtId="14" fontId="47" fillId="0" borderId="7" xfId="1" applyNumberFormat="1" applyFont="1" applyBorder="1" applyAlignment="1">
      <alignment horizontal="center"/>
    </xf>
    <xf numFmtId="0" fontId="6" fillId="9" borderId="7" xfId="1" applyFill="1" applyBorder="1" applyAlignment="1">
      <alignment horizontal="center" vertical="center"/>
    </xf>
    <xf numFmtId="0" fontId="6" fillId="9" borderId="25" xfId="1" applyFill="1" applyBorder="1" applyAlignment="1">
      <alignment vertical="center"/>
    </xf>
    <xf numFmtId="0" fontId="6" fillId="9" borderId="26" xfId="1" applyFill="1" applyBorder="1" applyAlignment="1">
      <alignment vertical="center"/>
    </xf>
    <xf numFmtId="0" fontId="6" fillId="0" borderId="19" xfId="1" applyBorder="1"/>
    <xf numFmtId="0" fontId="6" fillId="0" borderId="7" xfId="1" applyBorder="1" applyAlignment="1">
      <alignment horizontal="left"/>
    </xf>
    <xf numFmtId="0" fontId="8" fillId="7" borderId="17" xfId="1" applyFont="1" applyFill="1" applyBorder="1" applyAlignment="1">
      <alignment vertical="center"/>
    </xf>
    <xf numFmtId="0" fontId="6" fillId="7" borderId="18" xfId="1" applyFill="1" applyBorder="1" applyAlignment="1">
      <alignment horizontal="left" vertical="center" wrapText="1"/>
    </xf>
    <xf numFmtId="0" fontId="48" fillId="4" borderId="0" xfId="1" applyFont="1" applyFill="1" applyAlignment="1">
      <alignment horizontal="center" vertical="center"/>
    </xf>
    <xf numFmtId="0" fontId="16" fillId="6" borderId="0" xfId="1" applyFont="1" applyFill="1" applyAlignment="1">
      <alignment horizontal="right" vertical="center"/>
    </xf>
    <xf numFmtId="0" fontId="6" fillId="3" borderId="0" xfId="1" applyFill="1" applyAlignment="1">
      <alignment horizontal="left" vertical="center"/>
    </xf>
    <xf numFmtId="0" fontId="48" fillId="0" borderId="0" xfId="1" applyFont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11" fillId="3" borderId="0" xfId="0" applyFont="1" applyFill="1" applyAlignment="1">
      <alignment horizontal="right"/>
    </xf>
    <xf numFmtId="0" fontId="8" fillId="0" borderId="4" xfId="1" applyFont="1" applyBorder="1" applyAlignment="1">
      <alignment vertical="center"/>
    </xf>
    <xf numFmtId="0" fontId="9" fillId="3" borderId="4" xfId="1" applyFont="1" applyFill="1" applyBorder="1" applyAlignment="1">
      <alignment vertical="center"/>
    </xf>
    <xf numFmtId="0" fontId="8" fillId="0" borderId="4" xfId="1" applyFont="1" applyBorder="1" applyAlignment="1">
      <alignment horizontal="left" vertical="center"/>
    </xf>
    <xf numFmtId="0" fontId="6" fillId="3" borderId="4" xfId="1" applyFill="1" applyBorder="1" applyAlignment="1">
      <alignment vertical="center"/>
    </xf>
    <xf numFmtId="0" fontId="6" fillId="0" borderId="27" xfId="1" applyBorder="1" applyAlignment="1">
      <alignment vertical="center"/>
    </xf>
    <xf numFmtId="0" fontId="6" fillId="0" borderId="28" xfId="1" applyBorder="1" applyAlignment="1">
      <alignment vertical="center"/>
    </xf>
    <xf numFmtId="0" fontId="6" fillId="0" borderId="18" xfId="1" applyBorder="1" applyAlignment="1">
      <alignment vertical="center"/>
    </xf>
    <xf numFmtId="0" fontId="6" fillId="0" borderId="21" xfId="1" quotePrefix="1" applyBorder="1" applyAlignment="1">
      <alignment horizontal="left" vertical="center"/>
    </xf>
    <xf numFmtId="0" fontId="6" fillId="0" borderId="18" xfId="1" quotePrefix="1" applyBorder="1" applyAlignment="1">
      <alignment horizontal="left" vertical="center"/>
    </xf>
    <xf numFmtId="0" fontId="6" fillId="0" borderId="7" xfId="1" applyBorder="1" applyAlignment="1">
      <alignment horizontal="left" vertical="center" wrapText="1"/>
    </xf>
    <xf numFmtId="0" fontId="6" fillId="0" borderId="7" xfId="1" applyBorder="1" applyAlignment="1">
      <alignment vertical="center" wrapText="1"/>
    </xf>
    <xf numFmtId="3" fontId="21" fillId="8" borderId="7" xfId="3" applyNumberFormat="1" applyFont="1" applyFill="1" applyBorder="1" applyAlignment="1" applyProtection="1">
      <alignment vertical="center"/>
      <protection locked="0"/>
    </xf>
    <xf numFmtId="3" fontId="21" fillId="8" borderId="10" xfId="3" applyNumberFormat="1" applyFont="1" applyFill="1" applyBorder="1" applyAlignment="1" applyProtection="1">
      <alignment vertical="center"/>
      <protection locked="0"/>
    </xf>
    <xf numFmtId="49" fontId="30" fillId="0" borderId="9" xfId="3" applyNumberFormat="1" applyFont="1" applyBorder="1" applyAlignment="1">
      <alignment horizontal="center" vertical="center"/>
    </xf>
    <xf numFmtId="3" fontId="30" fillId="0" borderId="9" xfId="3" applyNumberFormat="1" applyFont="1" applyBorder="1" applyAlignment="1">
      <alignment horizontal="right" vertical="center"/>
    </xf>
    <xf numFmtId="3" fontId="21" fillId="0" borderId="7" xfId="3" applyNumberFormat="1" applyFont="1" applyBorder="1" applyAlignment="1" applyProtection="1">
      <alignment vertical="center"/>
      <protection locked="0"/>
    </xf>
    <xf numFmtId="0" fontId="30" fillId="0" borderId="7" xfId="3" applyFont="1" applyBorder="1" applyAlignment="1" applyProtection="1">
      <alignment vertical="center"/>
      <protection locked="0"/>
    </xf>
    <xf numFmtId="0" fontId="30" fillId="0" borderId="0" xfId="3" applyFont="1" applyAlignment="1">
      <alignment horizontal="center" vertical="center"/>
    </xf>
    <xf numFmtId="4" fontId="21" fillId="8" borderId="7" xfId="3" applyNumberFormat="1" applyFont="1" applyFill="1" applyBorder="1" applyAlignment="1" applyProtection="1">
      <alignment vertical="center"/>
      <protection locked="0"/>
    </xf>
    <xf numFmtId="4" fontId="21" fillId="8" borderId="7" xfId="3" applyNumberFormat="1" applyFont="1" applyFill="1" applyBorder="1" applyAlignment="1" applyProtection="1">
      <alignment horizontal="center" vertical="center"/>
      <protection locked="0"/>
    </xf>
    <xf numFmtId="4" fontId="21" fillId="0" borderId="7" xfId="3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3" fillId="0" borderId="7" xfId="3" applyFont="1" applyBorder="1" applyAlignment="1">
      <alignment horizontal="left" vertical="center"/>
    </xf>
    <xf numFmtId="0" fontId="21" fillId="0" borderId="9" xfId="0" applyFont="1" applyBorder="1"/>
    <xf numFmtId="0" fontId="0" fillId="0" borderId="9" xfId="0" applyBorder="1"/>
    <xf numFmtId="0" fontId="0" fillId="0" borderId="7" xfId="0" applyBorder="1"/>
    <xf numFmtId="0" fontId="21" fillId="0" borderId="7" xfId="0" applyFont="1" applyBorder="1" applyAlignment="1">
      <alignment vertical="center"/>
    </xf>
    <xf numFmtId="0" fontId="49" fillId="0" borderId="9" xfId="3" applyFont="1" applyBorder="1" applyAlignment="1">
      <alignment vertical="center"/>
    </xf>
    <xf numFmtId="0" fontId="49" fillId="0" borderId="29" xfId="3" applyFont="1" applyBorder="1" applyAlignment="1">
      <alignment vertical="center"/>
    </xf>
    <xf numFmtId="3" fontId="49" fillId="0" borderId="9" xfId="3" applyNumberFormat="1" applyFont="1" applyBorder="1" applyAlignment="1" applyProtection="1">
      <alignment vertical="center"/>
      <protection locked="0"/>
    </xf>
    <xf numFmtId="0" fontId="50" fillId="0" borderId="9" xfId="0" applyFont="1" applyBorder="1"/>
    <xf numFmtId="0" fontId="21" fillId="0" borderId="29" xfId="3" applyFont="1" applyBorder="1" applyAlignment="1">
      <alignment vertical="center"/>
    </xf>
    <xf numFmtId="3" fontId="21" fillId="8" borderId="0" xfId="3" applyNumberFormat="1" applyFont="1" applyFill="1" applyAlignment="1" applyProtection="1">
      <alignment vertical="center"/>
      <protection locked="0"/>
    </xf>
    <xf numFmtId="0" fontId="44" fillId="0" borderId="7" xfId="3" applyFont="1" applyBorder="1" applyAlignment="1" applyProtection="1">
      <alignment vertical="center"/>
      <protection locked="0"/>
    </xf>
    <xf numFmtId="4" fontId="21" fillId="8" borderId="0" xfId="3" applyNumberFormat="1" applyFont="1" applyFill="1" applyAlignment="1" applyProtection="1">
      <alignment vertical="center"/>
      <protection locked="0"/>
    </xf>
    <xf numFmtId="4" fontId="21" fillId="0" borderId="0" xfId="3" applyNumberFormat="1" applyFont="1" applyAlignment="1" applyProtection="1">
      <alignment vertical="center"/>
      <protection locked="0"/>
    </xf>
    <xf numFmtId="4" fontId="21" fillId="0" borderId="9" xfId="3" applyNumberFormat="1" applyFont="1" applyBorder="1" applyAlignment="1" applyProtection="1">
      <alignment vertical="center"/>
      <protection locked="0"/>
    </xf>
    <xf numFmtId="0" fontId="35" fillId="0" borderId="10" xfId="3" applyFont="1" applyBorder="1" applyAlignment="1">
      <alignment vertical="center"/>
    </xf>
    <xf numFmtId="0" fontId="30" fillId="0" borderId="10" xfId="3" applyFont="1" applyBorder="1" applyAlignment="1">
      <alignment horizontal="left" vertical="center"/>
    </xf>
    <xf numFmtId="4" fontId="21" fillId="8" borderId="10" xfId="3" applyNumberFormat="1" applyFont="1" applyFill="1" applyBorder="1" applyAlignment="1" applyProtection="1">
      <alignment vertical="center"/>
      <protection locked="0"/>
    </xf>
    <xf numFmtId="0" fontId="30" fillId="0" borderId="12" xfId="3" applyFont="1" applyBorder="1" applyAlignment="1">
      <alignment horizontal="center" vertical="center"/>
    </xf>
    <xf numFmtId="0" fontId="21" fillId="0" borderId="9" xfId="3" applyFont="1" applyBorder="1" applyAlignment="1">
      <alignment vertical="center"/>
    </xf>
    <xf numFmtId="4" fontId="21" fillId="8" borderId="8" xfId="3" applyNumberFormat="1" applyFont="1" applyFill="1" applyBorder="1" applyAlignment="1" applyProtection="1">
      <alignment vertical="center"/>
      <protection locked="0"/>
    </xf>
    <xf numFmtId="4" fontId="21" fillId="8" borderId="9" xfId="3" applyNumberFormat="1" applyFont="1" applyFill="1" applyBorder="1" applyAlignment="1" applyProtection="1">
      <alignment vertical="center"/>
      <protection locked="0"/>
    </xf>
    <xf numFmtId="0" fontId="30" fillId="0" borderId="10" xfId="3" applyFont="1" applyBorder="1" applyAlignment="1">
      <alignment vertical="center"/>
    </xf>
    <xf numFmtId="4" fontId="21" fillId="0" borderId="8" xfId="3" applyNumberFormat="1" applyFont="1" applyBorder="1" applyAlignment="1" applyProtection="1">
      <alignment vertical="center"/>
      <protection locked="0"/>
    </xf>
    <xf numFmtId="0" fontId="21" fillId="0" borderId="9" xfId="0" applyFont="1" applyBorder="1" applyAlignment="1">
      <alignment vertical="center"/>
    </xf>
    <xf numFmtId="0" fontId="43" fillId="0" borderId="12" xfId="3" applyFont="1" applyBorder="1" applyAlignment="1">
      <alignment horizontal="center" vertical="center"/>
    </xf>
    <xf numFmtId="4" fontId="21" fillId="0" borderId="10" xfId="3" applyNumberFormat="1" applyFont="1" applyBorder="1" applyAlignment="1" applyProtection="1">
      <alignment vertical="center"/>
      <protection locked="0"/>
    </xf>
    <xf numFmtId="0" fontId="30" fillId="0" borderId="29" xfId="3" applyFont="1" applyBorder="1" applyAlignment="1">
      <alignment horizontal="right" vertical="center"/>
    </xf>
    <xf numFmtId="0" fontId="30" fillId="0" borderId="29" xfId="3" applyFont="1" applyBorder="1" applyAlignment="1">
      <alignment horizontal="left" vertical="center"/>
    </xf>
    <xf numFmtId="0" fontId="30" fillId="0" borderId="29" xfId="3" applyFont="1" applyBorder="1" applyAlignment="1">
      <alignment vertical="center"/>
    </xf>
    <xf numFmtId="4" fontId="30" fillId="0" borderId="29" xfId="3" applyNumberFormat="1" applyFont="1" applyBorder="1" applyAlignment="1">
      <alignment vertical="center"/>
    </xf>
    <xf numFmtId="0" fontId="43" fillId="0" borderId="11" xfId="3" applyFont="1" applyBorder="1" applyAlignment="1">
      <alignment horizontal="center" vertical="center"/>
    </xf>
    <xf numFmtId="0" fontId="21" fillId="0" borderId="29" xfId="3" applyFont="1" applyBorder="1" applyAlignment="1">
      <alignment horizontal="left" vertical="center"/>
    </xf>
    <xf numFmtId="4" fontId="21" fillId="0" borderId="9" xfId="3" applyNumberFormat="1" applyFont="1" applyBorder="1" applyAlignment="1" applyProtection="1">
      <alignment horizontal="center" vertical="center"/>
      <protection locked="0"/>
    </xf>
    <xf numFmtId="0" fontId="30" fillId="0" borderId="7" xfId="0" applyFont="1" applyBorder="1"/>
    <xf numFmtId="4" fontId="30" fillId="0" borderId="7" xfId="3" applyNumberFormat="1" applyFont="1" applyBorder="1" applyAlignment="1" applyProtection="1">
      <alignment vertical="center"/>
      <protection locked="0"/>
    </xf>
    <xf numFmtId="0" fontId="30" fillId="0" borderId="9" xfId="0" applyFont="1" applyBorder="1"/>
    <xf numFmtId="0" fontId="51" fillId="0" borderId="9" xfId="0" applyFont="1" applyBorder="1"/>
    <xf numFmtId="0" fontId="30" fillId="0" borderId="10" xfId="0" applyFont="1" applyBorder="1"/>
    <xf numFmtId="0" fontId="12" fillId="0" borderId="7" xfId="3" applyFont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35" fillId="0" borderId="7" xfId="3" applyFont="1" applyBorder="1" applyAlignment="1" applyProtection="1">
      <alignment vertical="center"/>
      <protection locked="0"/>
    </xf>
    <xf numFmtId="0" fontId="30" fillId="0" borderId="8" xfId="0" applyFont="1" applyBorder="1"/>
    <xf numFmtId="3" fontId="21" fillId="8" borderId="8" xfId="3" applyNumberFormat="1" applyFont="1" applyFill="1" applyBorder="1" applyAlignment="1" applyProtection="1">
      <alignment vertical="center"/>
      <protection locked="0"/>
    </xf>
    <xf numFmtId="0" fontId="0" fillId="0" borderId="29" xfId="0" applyBorder="1" applyAlignment="1">
      <alignment vertical="center"/>
    </xf>
    <xf numFmtId="0" fontId="30" fillId="0" borderId="9" xfId="3" applyFont="1" applyBorder="1" applyAlignment="1">
      <alignment horizontal="center" vertical="center"/>
    </xf>
    <xf numFmtId="0" fontId="30" fillId="0" borderId="9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1" fillId="0" borderId="10" xfId="3" applyFont="1" applyBorder="1" applyAlignment="1">
      <alignment vertical="center"/>
    </xf>
    <xf numFmtId="2" fontId="21" fillId="0" borderId="11" xfId="3" applyNumberFormat="1" applyFont="1" applyBorder="1" applyAlignment="1">
      <alignment horizontal="left" vertical="center"/>
    </xf>
    <xf numFmtId="0" fontId="21" fillId="0" borderId="10" xfId="3" applyFont="1" applyBorder="1" applyAlignment="1">
      <alignment horizontal="left" vertical="center"/>
    </xf>
    <xf numFmtId="3" fontId="21" fillId="10" borderId="0" xfId="3" applyNumberFormat="1" applyFont="1" applyFill="1" applyAlignment="1" applyProtection="1">
      <alignment vertical="center"/>
      <protection locked="0"/>
    </xf>
    <xf numFmtId="3" fontId="21" fillId="8" borderId="9" xfId="3" applyNumberFormat="1" applyFont="1" applyFill="1" applyBorder="1" applyAlignment="1" applyProtection="1">
      <alignment vertical="center"/>
      <protection locked="0"/>
    </xf>
    <xf numFmtId="0" fontId="8" fillId="0" borderId="7" xfId="3" applyFont="1" applyBorder="1" applyAlignment="1">
      <alignment vertical="center"/>
    </xf>
    <xf numFmtId="0" fontId="30" fillId="0" borderId="7" xfId="3" applyFont="1" applyBorder="1" applyAlignment="1">
      <alignment horizontal="center" vertical="center"/>
    </xf>
    <xf numFmtId="49" fontId="30" fillId="0" borderId="7" xfId="3" applyNumberFormat="1" applyFont="1" applyBorder="1" applyAlignment="1">
      <alignment horizontal="right" vertical="center"/>
    </xf>
    <xf numFmtId="0" fontId="30" fillId="0" borderId="9" xfId="3" applyFont="1" applyBorder="1" applyAlignment="1">
      <alignment horizontal="center"/>
    </xf>
    <xf numFmtId="0" fontId="33" fillId="0" borderId="9" xfId="3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30" fillId="0" borderId="10" xfId="3" applyFont="1" applyBorder="1" applyAlignment="1">
      <alignment horizontal="center" vertical="center"/>
    </xf>
    <xf numFmtId="0" fontId="30" fillId="0" borderId="7" xfId="3" applyFont="1" applyBorder="1" applyAlignment="1">
      <alignment horizontal="center" vertical="center" wrapText="1"/>
    </xf>
    <xf numFmtId="0" fontId="8" fillId="0" borderId="9" xfId="3" applyFont="1" applyBorder="1" applyAlignment="1">
      <alignment vertical="center"/>
    </xf>
    <xf numFmtId="0" fontId="33" fillId="0" borderId="11" xfId="3" applyFont="1" applyBorder="1" applyAlignment="1">
      <alignment vertical="center"/>
    </xf>
    <xf numFmtId="0" fontId="21" fillId="0" borderId="11" xfId="3" applyFont="1" applyBorder="1" applyAlignment="1">
      <alignment horizontal="right" vertical="center"/>
    </xf>
    <xf numFmtId="0" fontId="7" fillId="0" borderId="11" xfId="3" applyFont="1" applyBorder="1" applyAlignment="1">
      <alignment vertical="center"/>
    </xf>
    <xf numFmtId="0" fontId="33" fillId="0" borderId="29" xfId="3" applyFont="1" applyBorder="1" applyAlignment="1">
      <alignment vertical="center"/>
    </xf>
    <xf numFmtId="0" fontId="33" fillId="0" borderId="0" xfId="3" applyFont="1" applyAlignment="1">
      <alignment vertical="center"/>
    </xf>
    <xf numFmtId="0" fontId="8" fillId="11" borderId="0" xfId="3" applyFont="1" applyFill="1" applyAlignment="1">
      <alignment vertical="center"/>
    </xf>
    <xf numFmtId="0" fontId="8" fillId="11" borderId="0" xfId="3" applyFont="1" applyFill="1" applyAlignment="1">
      <alignment horizontal="left" vertical="center"/>
    </xf>
    <xf numFmtId="0" fontId="9" fillId="11" borderId="0" xfId="3" applyFont="1" applyFill="1" applyAlignment="1">
      <alignment horizontal="center" vertical="center"/>
    </xf>
    <xf numFmtId="0" fontId="27" fillId="11" borderId="0" xfId="3" applyFont="1" applyFill="1" applyAlignment="1">
      <alignment vertical="center"/>
    </xf>
    <xf numFmtId="0" fontId="4" fillId="0" borderId="0" xfId="6"/>
    <xf numFmtId="49" fontId="30" fillId="0" borderId="0" xfId="3" applyNumberFormat="1" applyFont="1" applyAlignment="1">
      <alignment horizontal="center" vertical="center"/>
    </xf>
    <xf numFmtId="3" fontId="30" fillId="0" borderId="0" xfId="3" applyNumberFormat="1" applyFont="1" applyAlignment="1">
      <alignment horizontal="right" vertical="center"/>
    </xf>
    <xf numFmtId="0" fontId="26" fillId="0" borderId="0" xfId="3" applyFont="1" applyAlignment="1" applyProtection="1">
      <alignment vertical="center"/>
      <protection hidden="1"/>
    </xf>
    <xf numFmtId="0" fontId="21" fillId="0" borderId="0" xfId="3" applyFont="1" applyAlignment="1" applyProtection="1">
      <alignment vertical="center"/>
      <protection hidden="1"/>
    </xf>
    <xf numFmtId="0" fontId="41" fillId="0" borderId="0" xfId="3" applyFont="1" applyAlignment="1" applyProtection="1">
      <alignment vertical="center"/>
      <protection hidden="1"/>
    </xf>
    <xf numFmtId="0" fontId="31" fillId="0" borderId="0" xfId="3" applyFont="1" applyAlignment="1" applyProtection="1">
      <alignment vertical="center"/>
      <protection hidden="1"/>
    </xf>
    <xf numFmtId="0" fontId="31" fillId="0" borderId="0" xfId="3" applyFont="1" applyAlignment="1" applyProtection="1">
      <alignment horizontal="left" vertical="center"/>
      <protection hidden="1"/>
    </xf>
    <xf numFmtId="0" fontId="29" fillId="0" borderId="10" xfId="3" applyFont="1" applyBorder="1" applyAlignment="1" applyProtection="1">
      <alignment vertical="center"/>
      <protection hidden="1"/>
    </xf>
    <xf numFmtId="0" fontId="29" fillId="0" borderId="11" xfId="3" applyFont="1" applyBorder="1" applyAlignment="1" applyProtection="1">
      <alignment horizontal="left" vertical="center"/>
      <protection hidden="1"/>
    </xf>
    <xf numFmtId="49" fontId="29" fillId="0" borderId="10" xfId="3" applyNumberFormat="1" applyFont="1" applyBorder="1" applyAlignment="1" applyProtection="1">
      <alignment vertical="center"/>
      <protection hidden="1"/>
    </xf>
    <xf numFmtId="164" fontId="29" fillId="0" borderId="10" xfId="3" applyNumberFormat="1" applyFont="1" applyBorder="1" applyAlignment="1" applyProtection="1">
      <alignment vertical="center"/>
      <protection hidden="1"/>
    </xf>
    <xf numFmtId="0" fontId="21" fillId="0" borderId="11" xfId="3" applyFont="1" applyBorder="1" applyAlignment="1" applyProtection="1">
      <alignment vertical="center"/>
      <protection hidden="1"/>
    </xf>
    <xf numFmtId="0" fontId="35" fillId="0" borderId="8" xfId="3" applyFont="1" applyBorder="1" applyAlignment="1" applyProtection="1">
      <alignment vertical="center"/>
      <protection hidden="1"/>
    </xf>
    <xf numFmtId="0" fontId="30" fillId="0" borderId="8" xfId="3" applyFont="1" applyBorder="1" applyAlignment="1" applyProtection="1">
      <alignment vertical="center"/>
      <protection hidden="1"/>
    </xf>
    <xf numFmtId="0" fontId="30" fillId="0" borderId="8" xfId="3" applyFont="1" applyBorder="1" applyAlignment="1" applyProtection="1">
      <alignment horizontal="left" vertical="center"/>
      <protection hidden="1"/>
    </xf>
    <xf numFmtId="0" fontId="30" fillId="0" borderId="11" xfId="3" applyFont="1" applyBorder="1" applyAlignment="1" applyProtection="1">
      <alignment horizontal="left" vertical="center"/>
      <protection hidden="1"/>
    </xf>
    <xf numFmtId="0" fontId="33" fillId="0" borderId="11" xfId="3" applyFont="1" applyBorder="1" applyAlignment="1" applyProtection="1">
      <alignment horizontal="left" vertical="center"/>
      <protection hidden="1"/>
    </xf>
    <xf numFmtId="0" fontId="35" fillId="0" borderId="8" xfId="3" applyFont="1" applyBorder="1" applyAlignment="1" applyProtection="1">
      <alignment horizontal="left" vertical="center"/>
      <protection hidden="1"/>
    </xf>
    <xf numFmtId="0" fontId="30" fillId="0" borderId="8" xfId="3" applyFont="1" applyBorder="1" applyAlignment="1" applyProtection="1">
      <alignment horizontal="right" vertical="center"/>
      <protection hidden="1"/>
    </xf>
    <xf numFmtId="49" fontId="30" fillId="0" borderId="7" xfId="3" applyNumberFormat="1" applyFont="1" applyBorder="1" applyAlignment="1" applyProtection="1">
      <alignment vertical="center"/>
      <protection hidden="1"/>
    </xf>
    <xf numFmtId="3" fontId="30" fillId="0" borderId="8" xfId="3" applyNumberFormat="1" applyFont="1" applyBorder="1" applyAlignment="1" applyProtection="1">
      <alignment vertical="center"/>
      <protection hidden="1"/>
    </xf>
    <xf numFmtId="4" fontId="30" fillId="0" borderId="8" xfId="3" applyNumberFormat="1" applyFont="1" applyBorder="1" applyAlignment="1" applyProtection="1">
      <alignment vertical="center"/>
      <protection hidden="1"/>
    </xf>
    <xf numFmtId="0" fontId="30" fillId="0" borderId="7" xfId="3" applyFont="1" applyBorder="1" applyAlignment="1" applyProtection="1">
      <alignment horizontal="left" vertical="center"/>
      <protection hidden="1"/>
    </xf>
    <xf numFmtId="0" fontId="35" fillId="0" borderId="7" xfId="3" applyFont="1" applyBorder="1" applyAlignment="1" applyProtection="1">
      <alignment vertical="center"/>
      <protection hidden="1"/>
    </xf>
    <xf numFmtId="0" fontId="30" fillId="0" borderId="7" xfId="3" applyFont="1" applyBorder="1" applyAlignment="1" applyProtection="1">
      <alignment vertical="center"/>
      <protection hidden="1"/>
    </xf>
    <xf numFmtId="0" fontId="30" fillId="0" borderId="7" xfId="3" applyFont="1" applyBorder="1" applyAlignment="1" applyProtection="1">
      <alignment horizontal="right" vertical="center"/>
      <protection hidden="1"/>
    </xf>
    <xf numFmtId="3" fontId="30" fillId="0" borderId="9" xfId="3" applyNumberFormat="1" applyFont="1" applyBorder="1" applyAlignment="1" applyProtection="1">
      <alignment horizontal="right" vertical="center"/>
      <protection hidden="1"/>
    </xf>
    <xf numFmtId="49" fontId="30" fillId="0" borderId="9" xfId="3" applyNumberFormat="1" applyFont="1" applyBorder="1" applyAlignment="1" applyProtection="1">
      <alignment horizontal="center" vertical="center"/>
      <protection hidden="1"/>
    </xf>
    <xf numFmtId="0" fontId="30" fillId="0" borderId="9" xfId="3" applyFont="1" applyBorder="1" applyAlignment="1" applyProtection="1">
      <alignment horizontal="right" vertical="center"/>
      <protection hidden="1"/>
    </xf>
    <xf numFmtId="0" fontId="30" fillId="0" borderId="7" xfId="3" applyFont="1" applyBorder="1" applyAlignment="1" applyProtection="1">
      <alignment vertical="center"/>
      <protection locked="0" hidden="1"/>
    </xf>
    <xf numFmtId="0" fontId="28" fillId="0" borderId="0" xfId="3" applyFont="1" applyAlignment="1" applyProtection="1">
      <alignment vertical="center"/>
      <protection hidden="1"/>
    </xf>
    <xf numFmtId="0" fontId="30" fillId="0" borderId="0" xfId="3" applyFont="1" applyAlignment="1" applyProtection="1">
      <alignment horizontal="left" vertical="center"/>
      <protection hidden="1"/>
    </xf>
    <xf numFmtId="0" fontId="33" fillId="0" borderId="11" xfId="3" applyFont="1" applyBorder="1" applyAlignment="1" applyProtection="1">
      <alignment vertical="center"/>
      <protection hidden="1"/>
    </xf>
    <xf numFmtId="0" fontId="7" fillId="0" borderId="11" xfId="3" applyFont="1" applyBorder="1" applyAlignment="1" applyProtection="1">
      <alignment vertical="center"/>
      <protection hidden="1"/>
    </xf>
    <xf numFmtId="0" fontId="44" fillId="0" borderId="7" xfId="3" applyFont="1" applyBorder="1" applyAlignment="1" applyProtection="1">
      <alignment vertical="center"/>
      <protection locked="0" hidden="1"/>
    </xf>
    <xf numFmtId="0" fontId="30" fillId="0" borderId="7" xfId="0" applyFont="1" applyBorder="1" applyAlignment="1" applyProtection="1">
      <alignment vertical="center"/>
      <protection hidden="1"/>
    </xf>
    <xf numFmtId="4" fontId="30" fillId="0" borderId="7" xfId="3" applyNumberFormat="1" applyFont="1" applyBorder="1" applyAlignment="1" applyProtection="1">
      <alignment vertical="center"/>
      <protection locked="0" hidden="1"/>
    </xf>
    <xf numFmtId="0" fontId="8" fillId="0" borderId="0" xfId="3" applyFont="1" applyAlignment="1" applyProtection="1">
      <alignment vertical="center"/>
      <protection hidden="1"/>
    </xf>
    <xf numFmtId="0" fontId="51" fillId="0" borderId="9" xfId="0" applyFont="1" applyBorder="1" applyProtection="1">
      <protection hidden="1"/>
    </xf>
    <xf numFmtId="0" fontId="21" fillId="0" borderId="9" xfId="0" applyFont="1" applyBorder="1" applyProtection="1">
      <protection hidden="1"/>
    </xf>
    <xf numFmtId="0" fontId="21" fillId="0" borderId="29" xfId="3" applyFont="1" applyBorder="1" applyAlignment="1" applyProtection="1">
      <alignment vertical="center"/>
      <protection hidden="1"/>
    </xf>
    <xf numFmtId="0" fontId="49" fillId="0" borderId="9" xfId="3" applyFont="1" applyBorder="1" applyAlignment="1" applyProtection="1">
      <alignment vertical="center"/>
      <protection hidden="1"/>
    </xf>
    <xf numFmtId="0" fontId="49" fillId="0" borderId="29" xfId="3" applyFont="1" applyBorder="1" applyAlignment="1" applyProtection="1">
      <alignment vertical="center"/>
      <protection hidden="1"/>
    </xf>
    <xf numFmtId="3" fontId="49" fillId="0" borderId="9" xfId="3" applyNumberFormat="1" applyFont="1" applyBorder="1" applyAlignment="1" applyProtection="1">
      <alignment vertical="center"/>
      <protection locked="0" hidden="1"/>
    </xf>
    <xf numFmtId="0" fontId="30" fillId="0" borderId="12" xfId="0" applyFont="1" applyBorder="1" applyAlignment="1" applyProtection="1">
      <alignment vertical="center"/>
      <protection hidden="1"/>
    </xf>
    <xf numFmtId="0" fontId="30" fillId="0" borderId="10" xfId="0" applyFont="1" applyBorder="1" applyProtection="1">
      <protection hidden="1"/>
    </xf>
    <xf numFmtId="0" fontId="30" fillId="0" borderId="10" xfId="3" applyFont="1" applyBorder="1" applyAlignment="1" applyProtection="1">
      <alignment vertical="center"/>
      <protection hidden="1"/>
    </xf>
    <xf numFmtId="0" fontId="30" fillId="0" borderId="8" xfId="0" applyFont="1" applyBorder="1" applyProtection="1">
      <protection hidden="1"/>
    </xf>
    <xf numFmtId="0" fontId="30" fillId="0" borderId="9" xfId="0" applyFont="1" applyBorder="1" applyProtection="1">
      <protection hidden="1"/>
    </xf>
    <xf numFmtId="0" fontId="12" fillId="0" borderId="7" xfId="3" applyFont="1" applyBorder="1" applyAlignment="1" applyProtection="1">
      <alignment vertical="center"/>
      <protection hidden="1"/>
    </xf>
    <xf numFmtId="0" fontId="12" fillId="0" borderId="0" xfId="3" applyFont="1" applyAlignment="1" applyProtection="1">
      <alignment vertical="center"/>
      <protection hidden="1"/>
    </xf>
    <xf numFmtId="0" fontId="30" fillId="0" borderId="7" xfId="0" applyFont="1" applyBorder="1" applyProtection="1">
      <protection hidden="1"/>
    </xf>
    <xf numFmtId="0" fontId="50" fillId="0" borderId="9" xfId="0" applyFont="1" applyBorder="1" applyProtection="1">
      <protection hidden="1"/>
    </xf>
    <xf numFmtId="0" fontId="43" fillId="0" borderId="0" xfId="3" applyFont="1" applyAlignment="1" applyProtection="1">
      <alignment horizontal="center" vertical="center"/>
      <protection hidden="1"/>
    </xf>
    <xf numFmtId="0" fontId="0" fillId="0" borderId="9" xfId="0" applyBorder="1" applyProtection="1">
      <protection hidden="1"/>
    </xf>
    <xf numFmtId="0" fontId="21" fillId="0" borderId="9" xfId="3" applyFont="1" applyBorder="1" applyAlignment="1" applyProtection="1">
      <alignment vertical="center"/>
      <protection hidden="1"/>
    </xf>
    <xf numFmtId="0" fontId="21" fillId="0" borderId="9" xfId="0" applyFont="1" applyBorder="1" applyAlignment="1" applyProtection="1">
      <alignment vertical="center"/>
      <protection hidden="1"/>
    </xf>
    <xf numFmtId="0" fontId="0" fillId="0" borderId="29" xfId="0" applyBorder="1" applyAlignment="1" applyProtection="1">
      <alignment vertical="center"/>
      <protection hidden="1"/>
    </xf>
    <xf numFmtId="0" fontId="30" fillId="0" borderId="9" xfId="3" applyFont="1" applyBorder="1" applyAlignment="1" applyProtection="1">
      <alignment vertical="center"/>
      <protection hidden="1"/>
    </xf>
    <xf numFmtId="4" fontId="30" fillId="0" borderId="9" xfId="3" applyNumberFormat="1" applyFont="1" applyBorder="1" applyAlignment="1" applyProtection="1">
      <alignment vertical="center"/>
      <protection hidden="1"/>
    </xf>
    <xf numFmtId="0" fontId="21" fillId="0" borderId="9" xfId="3" applyFont="1" applyBorder="1" applyAlignment="1" applyProtection="1">
      <alignment horizontal="left" vertical="center"/>
      <protection hidden="1"/>
    </xf>
    <xf numFmtId="0" fontId="30" fillId="0" borderId="10" xfId="0" applyFont="1" applyBorder="1" applyAlignment="1" applyProtection="1">
      <alignment vertical="center"/>
      <protection hidden="1"/>
    </xf>
    <xf numFmtId="0" fontId="35" fillId="0" borderId="10" xfId="3" applyFont="1" applyBorder="1" applyAlignment="1" applyProtection="1">
      <alignment vertical="center"/>
      <protection hidden="1"/>
    </xf>
    <xf numFmtId="0" fontId="30" fillId="0" borderId="10" xfId="3" applyFont="1" applyBorder="1" applyAlignment="1" applyProtection="1">
      <alignment horizontal="left" vertical="center"/>
      <protection hidden="1"/>
    </xf>
    <xf numFmtId="4" fontId="21" fillId="0" borderId="7" xfId="3" applyNumberFormat="1" applyFont="1" applyBorder="1" applyAlignment="1" applyProtection="1">
      <alignment vertical="center"/>
      <protection locked="0" hidden="1"/>
    </xf>
    <xf numFmtId="0" fontId="30" fillId="0" borderId="8" xfId="0" applyFont="1" applyBorder="1" applyAlignment="1" applyProtection="1">
      <alignment vertical="center"/>
      <protection hidden="1"/>
    </xf>
    <xf numFmtId="4" fontId="21" fillId="0" borderId="8" xfId="3" applyNumberFormat="1" applyFont="1" applyBorder="1" applyAlignment="1" applyProtection="1">
      <alignment vertical="center"/>
      <protection locked="0" hidden="1"/>
    </xf>
    <xf numFmtId="0" fontId="21" fillId="0" borderId="7" xfId="3" applyFont="1" applyBorder="1" applyAlignment="1" applyProtection="1">
      <alignment vertical="center"/>
      <protection hidden="1"/>
    </xf>
    <xf numFmtId="0" fontId="30" fillId="0" borderId="10" xfId="3" applyFont="1" applyBorder="1" applyAlignment="1" applyProtection="1">
      <alignment horizontal="center" vertical="center"/>
      <protection hidden="1"/>
    </xf>
    <xf numFmtId="0" fontId="30" fillId="0" borderId="0" xfId="3" applyFont="1" applyAlignment="1" applyProtection="1">
      <alignment vertical="center"/>
      <protection hidden="1"/>
    </xf>
    <xf numFmtId="49" fontId="30" fillId="0" borderId="7" xfId="3" applyNumberFormat="1" applyFont="1" applyBorder="1" applyAlignment="1" applyProtection="1">
      <alignment horizontal="center" vertical="center"/>
      <protection hidden="1"/>
    </xf>
    <xf numFmtId="0" fontId="8" fillId="0" borderId="7" xfId="3" applyFont="1" applyBorder="1" applyAlignment="1" applyProtection="1">
      <alignment vertical="center"/>
      <protection hidden="1"/>
    </xf>
    <xf numFmtId="0" fontId="30" fillId="0" borderId="29" xfId="3" applyFont="1" applyBorder="1" applyAlignment="1" applyProtection="1">
      <alignment horizontal="left" vertical="center"/>
      <protection hidden="1"/>
    </xf>
    <xf numFmtId="0" fontId="30" fillId="0" borderId="29" xfId="3" applyFont="1" applyBorder="1" applyAlignment="1" applyProtection="1">
      <alignment horizontal="right" vertical="center"/>
      <protection hidden="1"/>
    </xf>
    <xf numFmtId="0" fontId="30" fillId="0" borderId="29" xfId="3" applyFont="1" applyBorder="1" applyAlignment="1" applyProtection="1">
      <alignment vertical="center"/>
      <protection hidden="1"/>
    </xf>
    <xf numFmtId="4" fontId="30" fillId="0" borderId="29" xfId="3" applyNumberFormat="1" applyFont="1" applyBorder="1" applyAlignment="1" applyProtection="1">
      <alignment vertical="center"/>
      <protection hidden="1"/>
    </xf>
    <xf numFmtId="0" fontId="30" fillId="0" borderId="12" xfId="3" applyFont="1" applyBorder="1" applyAlignment="1" applyProtection="1">
      <alignment horizontal="center" vertical="center"/>
      <protection hidden="1"/>
    </xf>
    <xf numFmtId="4" fontId="21" fillId="0" borderId="10" xfId="3" applyNumberFormat="1" applyFont="1" applyBorder="1" applyAlignment="1" applyProtection="1">
      <alignment vertical="center"/>
      <protection locked="0" hidden="1"/>
    </xf>
    <xf numFmtId="0" fontId="33" fillId="0" borderId="29" xfId="3" applyFont="1" applyBorder="1" applyAlignment="1" applyProtection="1">
      <alignment vertical="center"/>
      <protection hidden="1"/>
    </xf>
    <xf numFmtId="0" fontId="30" fillId="0" borderId="9" xfId="3" applyFont="1" applyBorder="1" applyAlignment="1" applyProtection="1">
      <alignment horizontal="left" vertical="center"/>
      <protection hidden="1"/>
    </xf>
    <xf numFmtId="0" fontId="43" fillId="0" borderId="11" xfId="3" applyFont="1" applyBorder="1" applyAlignment="1" applyProtection="1">
      <alignment horizontal="center" vertical="center"/>
      <protection hidden="1"/>
    </xf>
    <xf numFmtId="0" fontId="21" fillId="0" borderId="29" xfId="3" applyFont="1" applyBorder="1" applyAlignment="1" applyProtection="1">
      <alignment horizontal="left" vertical="center"/>
      <protection hidden="1"/>
    </xf>
    <xf numFmtId="0" fontId="30" fillId="0" borderId="7" xfId="3" applyFont="1" applyBorder="1" applyAlignment="1" applyProtection="1">
      <alignment horizontal="center" vertical="center"/>
      <protection hidden="1"/>
    </xf>
    <xf numFmtId="0" fontId="30" fillId="0" borderId="0" xfId="3" applyFont="1" applyAlignment="1" applyProtection="1">
      <alignment horizontal="center" vertical="center"/>
      <protection hidden="1"/>
    </xf>
    <xf numFmtId="0" fontId="33" fillId="0" borderId="0" xfId="3" applyFont="1" applyAlignment="1" applyProtection="1">
      <alignment horizontal="left" vertical="center"/>
      <protection hidden="1"/>
    </xf>
    <xf numFmtId="0" fontId="33" fillId="0" borderId="7" xfId="3" applyFont="1" applyBorder="1" applyAlignment="1" applyProtection="1">
      <alignment horizontal="left" vertical="center"/>
      <protection hidden="1"/>
    </xf>
    <xf numFmtId="0" fontId="30" fillId="0" borderId="7" xfId="3" applyFont="1" applyBorder="1" applyAlignment="1" applyProtection="1">
      <alignment horizontal="center" vertical="center" wrapText="1"/>
      <protection hidden="1"/>
    </xf>
    <xf numFmtId="0" fontId="30" fillId="0" borderId="12" xfId="3" applyFont="1" applyBorder="1" applyAlignment="1" applyProtection="1">
      <alignment vertical="center"/>
      <protection hidden="1"/>
    </xf>
    <xf numFmtId="0" fontId="21" fillId="0" borderId="0" xfId="3" applyFont="1" applyAlignment="1" applyProtection="1">
      <alignment horizontal="left" vertical="center"/>
      <protection hidden="1"/>
    </xf>
    <xf numFmtId="0" fontId="27" fillId="0" borderId="0" xfId="3" applyFont="1" applyAlignment="1" applyProtection="1">
      <alignment horizontal="center" vertical="center"/>
      <protection hidden="1"/>
    </xf>
    <xf numFmtId="0" fontId="5" fillId="0" borderId="11" xfId="3" applyBorder="1" applyAlignment="1">
      <alignment vertical="center"/>
    </xf>
    <xf numFmtId="0" fontId="5" fillId="0" borderId="11" xfId="3" applyBorder="1" applyAlignment="1">
      <alignment horizontal="right" vertical="center"/>
    </xf>
    <xf numFmtId="0" fontId="21" fillId="0" borderId="11" xfId="3" applyFont="1" applyBorder="1" applyAlignment="1" applyProtection="1">
      <alignment horizontal="right" vertical="center"/>
      <protection hidden="1"/>
    </xf>
    <xf numFmtId="4" fontId="5" fillId="8" borderId="7" xfId="3" applyNumberFormat="1" applyFill="1" applyBorder="1" applyAlignment="1" applyProtection="1">
      <alignment horizontal="center" vertical="center"/>
      <protection locked="0"/>
    </xf>
    <xf numFmtId="3" fontId="5" fillId="8" borderId="10" xfId="3" applyNumberFormat="1" applyFill="1" applyBorder="1" applyAlignment="1" applyProtection="1">
      <alignment vertical="center"/>
      <protection locked="0"/>
    </xf>
    <xf numFmtId="3" fontId="5" fillId="8" borderId="7" xfId="3" applyNumberFormat="1" applyFill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hidden="1"/>
    </xf>
    <xf numFmtId="0" fontId="5" fillId="0" borderId="10" xfId="3" applyBorder="1" applyAlignment="1">
      <alignment vertical="center"/>
    </xf>
    <xf numFmtId="2" fontId="5" fillId="0" borderId="11" xfId="3" applyNumberFormat="1" applyBorder="1" applyAlignment="1">
      <alignment horizontal="left" vertical="center"/>
    </xf>
    <xf numFmtId="0" fontId="5" fillId="0" borderId="10" xfId="3" applyBorder="1" applyAlignment="1">
      <alignment horizontal="left" vertical="center"/>
    </xf>
    <xf numFmtId="0" fontId="5" fillId="0" borderId="8" xfId="3" applyBorder="1" applyAlignment="1">
      <alignment horizontal="left" vertical="center"/>
    </xf>
    <xf numFmtId="0" fontId="30" fillId="0" borderId="0" xfId="0" applyFont="1" applyAlignment="1" applyProtection="1">
      <alignment vertical="center"/>
      <protection hidden="1"/>
    </xf>
    <xf numFmtId="0" fontId="30" fillId="0" borderId="12" xfId="3" applyFont="1" applyBorder="1" applyAlignment="1" applyProtection="1">
      <alignment horizontal="left" vertical="center"/>
      <protection hidden="1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5" fillId="0" borderId="0" xfId="3" applyAlignment="1">
      <alignment vertical="center"/>
    </xf>
    <xf numFmtId="2" fontId="5" fillId="0" borderId="11" xfId="3" applyNumberFormat="1" applyBorder="1" applyAlignment="1">
      <alignment vertical="center"/>
    </xf>
    <xf numFmtId="0" fontId="5" fillId="0" borderId="0" xfId="3" applyAlignment="1">
      <alignment horizontal="left" vertical="center"/>
    </xf>
    <xf numFmtId="0" fontId="5" fillId="0" borderId="11" xfId="3" applyBorder="1" applyAlignment="1">
      <alignment horizontal="left" vertical="center"/>
    </xf>
    <xf numFmtId="49" fontId="5" fillId="0" borderId="0" xfId="3" applyNumberFormat="1" applyAlignment="1">
      <alignment horizontal="right" vertical="center" wrapText="1"/>
    </xf>
    <xf numFmtId="3" fontId="5" fillId="8" borderId="8" xfId="3" applyNumberFormat="1" applyFill="1" applyBorder="1" applyAlignment="1" applyProtection="1">
      <alignment vertical="center"/>
      <protection locked="0"/>
    </xf>
    <xf numFmtId="3" fontId="5" fillId="10" borderId="0" xfId="3" applyNumberFormat="1" applyFill="1" applyAlignment="1" applyProtection="1">
      <alignment vertical="center"/>
      <protection locked="0"/>
    </xf>
    <xf numFmtId="3" fontId="5" fillId="8" borderId="0" xfId="3" applyNumberFormat="1" applyFill="1" applyAlignment="1" applyProtection="1">
      <alignment vertical="center"/>
      <protection locked="0"/>
    </xf>
    <xf numFmtId="3" fontId="5" fillId="0" borderId="0" xfId="3" applyNumberFormat="1" applyAlignment="1">
      <alignment vertical="center"/>
    </xf>
    <xf numFmtId="3" fontId="5" fillId="8" borderId="9" xfId="3" applyNumberFormat="1" applyFill="1" applyBorder="1" applyAlignment="1" applyProtection="1">
      <alignment vertical="center"/>
      <protection locked="0"/>
    </xf>
    <xf numFmtId="3" fontId="5" fillId="0" borderId="7" xfId="3" applyNumberFormat="1" applyBorder="1" applyAlignment="1" applyProtection="1">
      <alignment vertical="center"/>
      <protection locked="0"/>
    </xf>
    <xf numFmtId="0" fontId="5" fillId="0" borderId="9" xfId="0" applyFont="1" applyBorder="1"/>
    <xf numFmtId="0" fontId="5" fillId="0" borderId="29" xfId="3" applyBorder="1" applyAlignment="1">
      <alignment vertical="center"/>
    </xf>
    <xf numFmtId="0" fontId="5" fillId="0" borderId="7" xfId="3" applyBorder="1" applyAlignment="1">
      <alignment vertical="center"/>
    </xf>
    <xf numFmtId="4" fontId="5" fillId="0" borderId="9" xfId="3" applyNumberFormat="1" applyBorder="1" applyAlignment="1" applyProtection="1">
      <alignment vertical="center"/>
      <protection locked="0"/>
    </xf>
    <xf numFmtId="4" fontId="5" fillId="0" borderId="9" xfId="3" applyNumberForma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vertical="center"/>
    </xf>
    <xf numFmtId="0" fontId="5" fillId="0" borderId="7" xfId="3" applyBorder="1" applyAlignment="1">
      <alignment horizontal="left" vertical="center"/>
    </xf>
    <xf numFmtId="0" fontId="5" fillId="0" borderId="9" xfId="3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3" applyBorder="1" applyAlignment="1">
      <alignment horizontal="left" vertical="center"/>
    </xf>
    <xf numFmtId="4" fontId="5" fillId="0" borderId="7" xfId="3" applyNumberFormat="1" applyBorder="1" applyAlignment="1" applyProtection="1">
      <alignment vertical="center"/>
      <protection locked="0"/>
    </xf>
    <xf numFmtId="4" fontId="5" fillId="8" borderId="7" xfId="3" applyNumberFormat="1" applyFill="1" applyBorder="1" applyAlignment="1" applyProtection="1">
      <alignment vertical="center"/>
      <protection locked="0"/>
    </xf>
    <xf numFmtId="4" fontId="5" fillId="8" borderId="10" xfId="3" applyNumberFormat="1" applyFill="1" applyBorder="1" applyAlignment="1" applyProtection="1">
      <alignment vertical="center"/>
      <protection locked="0"/>
    </xf>
    <xf numFmtId="4" fontId="5" fillId="0" borderId="8" xfId="3" applyNumberFormat="1" applyBorder="1" applyAlignment="1" applyProtection="1">
      <alignment vertical="center"/>
      <protection locked="0"/>
    </xf>
    <xf numFmtId="4" fontId="5" fillId="8" borderId="8" xfId="3" applyNumberFormat="1" applyFill="1" applyBorder="1" applyAlignment="1" applyProtection="1">
      <alignment vertical="center"/>
      <protection locked="0"/>
    </xf>
    <xf numFmtId="0" fontId="6" fillId="0" borderId="9" xfId="3" applyFont="1" applyBorder="1" applyAlignment="1">
      <alignment vertical="center"/>
    </xf>
    <xf numFmtId="4" fontId="5" fillId="0" borderId="10" xfId="3" applyNumberFormat="1" applyBorder="1" applyAlignment="1" applyProtection="1">
      <alignment vertical="center"/>
      <protection locked="0"/>
    </xf>
    <xf numFmtId="4" fontId="5" fillId="0" borderId="0" xfId="3" applyNumberFormat="1" applyAlignment="1" applyProtection="1">
      <alignment vertical="center"/>
      <protection locked="0"/>
    </xf>
    <xf numFmtId="0" fontId="6" fillId="0" borderId="7" xfId="3" applyFont="1" applyBorder="1" applyAlignment="1">
      <alignment vertical="center"/>
    </xf>
    <xf numFmtId="0" fontId="5" fillId="0" borderId="29" xfId="3" applyBorder="1" applyAlignment="1">
      <alignment horizontal="left" vertical="center"/>
    </xf>
    <xf numFmtId="4" fontId="5" fillId="8" borderId="0" xfId="3" applyNumberFormat="1" applyFill="1" applyAlignment="1" applyProtection="1">
      <alignment vertical="center"/>
      <protection locked="0"/>
    </xf>
    <xf numFmtId="4" fontId="5" fillId="8" borderId="9" xfId="3" applyNumberFormat="1" applyFill="1" applyBorder="1" applyAlignment="1" applyProtection="1">
      <alignment vertical="center"/>
      <protection locked="0"/>
    </xf>
    <xf numFmtId="4" fontId="5" fillId="0" borderId="0" xfId="3" applyNumberFormat="1" applyAlignment="1">
      <alignment vertical="center"/>
    </xf>
    <xf numFmtId="0" fontId="5" fillId="8" borderId="11" xfId="3" applyFill="1" applyBorder="1" applyAlignment="1">
      <alignment vertical="center"/>
    </xf>
    <xf numFmtId="0" fontId="21" fillId="0" borderId="8" xfId="3" applyFont="1" applyBorder="1" applyAlignment="1" applyProtection="1">
      <alignment vertical="center"/>
      <protection hidden="1"/>
    </xf>
    <xf numFmtId="0" fontId="59" fillId="0" borderId="7" xfId="3" applyFont="1" applyBorder="1" applyAlignment="1">
      <alignment horizontal="left" vertical="center"/>
    </xf>
    <xf numFmtId="0" fontId="58" fillId="0" borderId="7" xfId="3" applyFont="1" applyBorder="1" applyAlignment="1">
      <alignment vertical="center"/>
    </xf>
    <xf numFmtId="0" fontId="59" fillId="0" borderId="7" xfId="3" applyFont="1" applyBorder="1" applyAlignment="1">
      <alignment horizontal="right" vertical="center"/>
    </xf>
    <xf numFmtId="0" fontId="2" fillId="0" borderId="0" xfId="8"/>
    <xf numFmtId="0" fontId="60" fillId="0" borderId="0" xfId="6" applyFont="1"/>
    <xf numFmtId="3" fontId="49" fillId="0" borderId="29" xfId="3" applyNumberFormat="1" applyFont="1" applyBorder="1" applyAlignment="1" applyProtection="1">
      <alignment vertical="center"/>
      <protection locked="0" hidden="1"/>
    </xf>
    <xf numFmtId="3" fontId="49" fillId="0" borderId="29" xfId="3" applyNumberFormat="1" applyFont="1" applyBorder="1" applyAlignment="1" applyProtection="1">
      <alignment vertical="center"/>
      <protection locked="0"/>
    </xf>
    <xf numFmtId="4" fontId="21" fillId="10" borderId="0" xfId="3" applyNumberFormat="1" applyFont="1" applyFill="1" applyAlignment="1" applyProtection="1">
      <alignment vertical="center"/>
      <protection locked="0"/>
    </xf>
    <xf numFmtId="0" fontId="8" fillId="0" borderId="8" xfId="3" applyFont="1" applyBorder="1" applyAlignment="1">
      <alignment vertical="center"/>
    </xf>
    <xf numFmtId="0" fontId="30" fillId="0" borderId="8" xfId="3" applyFont="1" applyBorder="1" applyAlignment="1">
      <alignment horizontal="center" vertical="center"/>
    </xf>
    <xf numFmtId="0" fontId="30" fillId="0" borderId="12" xfId="3" applyFont="1" applyBorder="1" applyAlignment="1">
      <alignment horizontal="left" vertical="center"/>
    </xf>
    <xf numFmtId="0" fontId="35" fillId="0" borderId="0" xfId="3" applyFont="1" applyAlignment="1" applyProtection="1">
      <alignment vertical="center"/>
      <protection hidden="1"/>
    </xf>
    <xf numFmtId="4" fontId="21" fillId="0" borderId="0" xfId="3" applyNumberFormat="1" applyFont="1" applyAlignment="1" applyProtection="1">
      <alignment vertical="center"/>
      <protection locked="0" hidden="1"/>
    </xf>
    <xf numFmtId="4" fontId="5" fillId="10" borderId="0" xfId="3" applyNumberFormat="1" applyFill="1" applyAlignment="1" applyProtection="1">
      <alignment horizontal="center" vertical="center"/>
      <protection locked="0"/>
    </xf>
    <xf numFmtId="4" fontId="21" fillId="10" borderId="0" xfId="3" applyNumberFormat="1" applyFont="1" applyFill="1" applyAlignment="1" applyProtection="1">
      <alignment horizontal="center" vertical="center"/>
      <protection locked="0"/>
    </xf>
    <xf numFmtId="0" fontId="62" fillId="0" borderId="29" xfId="3" applyFont="1" applyBorder="1" applyAlignment="1">
      <alignment vertical="center"/>
    </xf>
    <xf numFmtId="0" fontId="59" fillId="0" borderId="10" xfId="3" applyFont="1" applyBorder="1" applyAlignment="1">
      <alignment vertical="center"/>
    </xf>
    <xf numFmtId="0" fontId="59" fillId="0" borderId="7" xfId="3" applyFont="1" applyBorder="1" applyAlignment="1">
      <alignment vertical="center"/>
    </xf>
    <xf numFmtId="0" fontId="59" fillId="0" borderId="9" xfId="3" applyFont="1" applyBorder="1" applyAlignment="1">
      <alignment horizontal="right" vertical="center"/>
    </xf>
    <xf numFmtId="3" fontId="58" fillId="8" borderId="7" xfId="3" applyNumberFormat="1" applyFont="1" applyFill="1" applyBorder="1" applyAlignment="1" applyProtection="1">
      <alignment vertical="center"/>
      <protection locked="0"/>
    </xf>
    <xf numFmtId="3" fontId="58" fillId="8" borderId="9" xfId="3" applyNumberFormat="1" applyFont="1" applyFill="1" applyBorder="1" applyAlignment="1" applyProtection="1">
      <alignment vertical="center"/>
      <protection locked="0"/>
    </xf>
    <xf numFmtId="3" fontId="58" fillId="8" borderId="10" xfId="3" applyNumberFormat="1" applyFont="1" applyFill="1" applyBorder="1" applyAlignment="1" applyProtection="1">
      <alignment vertical="center"/>
      <protection locked="0"/>
    </xf>
    <xf numFmtId="0" fontId="59" fillId="0" borderId="8" xfId="3" applyFont="1" applyBorder="1" applyAlignment="1">
      <alignment vertical="center"/>
    </xf>
    <xf numFmtId="0" fontId="59" fillId="0" borderId="8" xfId="3" applyFont="1" applyBorder="1" applyAlignment="1">
      <alignment horizontal="left" vertical="center"/>
    </xf>
    <xf numFmtId="4" fontId="58" fillId="0" borderId="7" xfId="3" applyNumberFormat="1" applyFont="1" applyBorder="1" applyAlignment="1" applyProtection="1">
      <alignment vertical="center"/>
      <protection locked="0"/>
    </xf>
    <xf numFmtId="4" fontId="58" fillId="8" borderId="7" xfId="3" applyNumberFormat="1" applyFont="1" applyFill="1" applyBorder="1" applyAlignment="1" applyProtection="1">
      <alignment vertical="center"/>
      <protection locked="0"/>
    </xf>
    <xf numFmtId="4" fontId="58" fillId="8" borderId="8" xfId="3" applyNumberFormat="1" applyFont="1" applyFill="1" applyBorder="1" applyAlignment="1" applyProtection="1">
      <alignment vertical="center"/>
      <protection locked="0"/>
    </xf>
    <xf numFmtId="0" fontId="62" fillId="0" borderId="7" xfId="3" applyFont="1" applyBorder="1" applyAlignment="1">
      <alignment horizontal="left" vertical="center"/>
    </xf>
    <xf numFmtId="49" fontId="59" fillId="0" borderId="7" xfId="3" applyNumberFormat="1" applyFont="1" applyBorder="1" applyAlignment="1">
      <alignment vertical="center"/>
    </xf>
    <xf numFmtId="0" fontId="63" fillId="0" borderId="0" xfId="3" applyFont="1" applyAlignment="1">
      <alignment horizontal="center" vertical="center"/>
    </xf>
    <xf numFmtId="0" fontId="59" fillId="0" borderId="9" xfId="3" applyFont="1" applyBorder="1" applyAlignment="1">
      <alignment horizontal="left" vertical="center"/>
    </xf>
    <xf numFmtId="0" fontId="58" fillId="0" borderId="9" xfId="3" applyFont="1" applyBorder="1" applyAlignment="1">
      <alignment vertical="center"/>
    </xf>
    <xf numFmtId="0" fontId="7" fillId="0" borderId="7" xfId="3" applyFont="1" applyBorder="1" applyAlignment="1" applyProtection="1">
      <alignment horizontal="left" vertical="center"/>
      <protection hidden="1"/>
    </xf>
    <xf numFmtId="0" fontId="7" fillId="0" borderId="9" xfId="3" applyFont="1" applyBorder="1"/>
    <xf numFmtId="3" fontId="7" fillId="0" borderId="29" xfId="3" applyNumberFormat="1" applyFont="1" applyBorder="1" applyAlignment="1" applyProtection="1">
      <alignment vertical="center"/>
      <protection locked="0"/>
    </xf>
    <xf numFmtId="3" fontId="7" fillId="0" borderId="29" xfId="3" applyNumberFormat="1" applyFont="1" applyBorder="1" applyProtection="1">
      <protection locked="0"/>
    </xf>
    <xf numFmtId="0" fontId="65" fillId="0" borderId="11" xfId="3" applyFont="1" applyBorder="1" applyAlignment="1" applyProtection="1">
      <alignment vertical="center"/>
      <protection hidden="1"/>
    </xf>
    <xf numFmtId="0" fontId="65" fillId="0" borderId="29" xfId="3" applyFont="1" applyBorder="1" applyAlignment="1" applyProtection="1">
      <alignment vertical="center"/>
      <protection hidden="1"/>
    </xf>
    <xf numFmtId="0" fontId="66" fillId="0" borderId="0" xfId="3" applyFont="1"/>
    <xf numFmtId="0" fontId="53" fillId="0" borderId="0" xfId="3" applyFont="1" applyAlignment="1">
      <alignment vertical="center"/>
    </xf>
    <xf numFmtId="3" fontId="53" fillId="0" borderId="29" xfId="3" applyNumberFormat="1" applyFont="1" applyBorder="1" applyAlignment="1" applyProtection="1">
      <alignment vertical="center"/>
      <protection locked="0"/>
    </xf>
    <xf numFmtId="0" fontId="7" fillId="0" borderId="11" xfId="3" applyFont="1" applyBorder="1" applyProtection="1">
      <protection hidden="1"/>
    </xf>
    <xf numFmtId="0" fontId="65" fillId="0" borderId="11" xfId="3" applyFont="1" applyBorder="1" applyProtection="1">
      <protection hidden="1"/>
    </xf>
    <xf numFmtId="0" fontId="65" fillId="0" borderId="9" xfId="3" applyFont="1" applyBorder="1" applyProtection="1">
      <protection hidden="1"/>
    </xf>
    <xf numFmtId="164" fontId="5" fillId="8" borderId="0" xfId="3" applyNumberFormat="1" applyFill="1" applyAlignment="1" applyProtection="1">
      <alignment horizontal="left" vertical="center"/>
      <protection locked="0"/>
    </xf>
    <xf numFmtId="164" fontId="21" fillId="8" borderId="0" xfId="3" applyNumberFormat="1" applyFont="1" applyFill="1" applyAlignment="1" applyProtection="1">
      <alignment horizontal="left" vertical="center"/>
      <protection locked="0"/>
    </xf>
    <xf numFmtId="164" fontId="29" fillId="0" borderId="0" xfId="3" applyNumberFormat="1" applyFont="1" applyAlignment="1" applyProtection="1">
      <alignment vertical="center"/>
      <protection hidden="1"/>
    </xf>
    <xf numFmtId="0" fontId="5" fillId="8" borderId="0" xfId="3" applyFill="1" applyAlignment="1" applyProtection="1">
      <alignment horizontal="left" vertical="center"/>
      <protection locked="0"/>
    </xf>
    <xf numFmtId="0" fontId="21" fillId="8" borderId="0" xfId="3" applyFont="1" applyFill="1" applyAlignment="1" applyProtection="1">
      <alignment horizontal="left" vertical="center"/>
      <protection locked="0"/>
    </xf>
    <xf numFmtId="0" fontId="29" fillId="0" borderId="0" xfId="3" applyFont="1" applyAlignment="1">
      <alignment vertical="center"/>
    </xf>
    <xf numFmtId="164" fontId="29" fillId="0" borderId="0" xfId="3" applyNumberFormat="1" applyFont="1" applyAlignment="1">
      <alignment vertical="center"/>
    </xf>
    <xf numFmtId="0" fontId="58" fillId="0" borderId="0" xfId="3" applyFont="1" applyAlignment="1">
      <alignment vertical="center"/>
    </xf>
    <xf numFmtId="0" fontId="29" fillId="0" borderId="7" xfId="3" applyFont="1" applyBorder="1" applyAlignment="1" applyProtection="1">
      <alignment vertical="center"/>
      <protection hidden="1"/>
    </xf>
    <xf numFmtId="0" fontId="21" fillId="0" borderId="12" xfId="3" applyFont="1" applyBorder="1" applyAlignment="1" applyProtection="1">
      <alignment horizontal="left" vertical="center"/>
      <protection hidden="1"/>
    </xf>
    <xf numFmtId="49" fontId="29" fillId="0" borderId="7" xfId="3" applyNumberFormat="1" applyFont="1" applyBorder="1" applyAlignment="1" applyProtection="1">
      <alignment vertical="center"/>
      <protection hidden="1"/>
    </xf>
    <xf numFmtId="0" fontId="21" fillId="0" borderId="12" xfId="3" applyFont="1" applyBorder="1" applyAlignment="1" applyProtection="1">
      <alignment vertical="center"/>
      <protection hidden="1"/>
    </xf>
    <xf numFmtId="0" fontId="29" fillId="0" borderId="7" xfId="3" applyFont="1" applyBorder="1" applyAlignment="1" applyProtection="1">
      <alignment horizontal="left" vertical="center"/>
      <protection hidden="1"/>
    </xf>
    <xf numFmtId="0" fontId="29" fillId="0" borderId="0" xfId="3" applyFont="1" applyAlignment="1" applyProtection="1">
      <alignment horizontal="left" vertical="center"/>
      <protection hidden="1"/>
    </xf>
    <xf numFmtId="0" fontId="21" fillId="0" borderId="7" xfId="3" applyFont="1" applyBorder="1" applyAlignment="1" applyProtection="1">
      <alignment horizontal="left" vertical="center"/>
      <protection hidden="1"/>
    </xf>
    <xf numFmtId="2" fontId="29" fillId="0" borderId="7" xfId="3" applyNumberFormat="1" applyFont="1" applyBorder="1" applyAlignment="1" applyProtection="1">
      <alignment vertical="center"/>
      <protection hidden="1"/>
    </xf>
    <xf numFmtId="2" fontId="29" fillId="0" borderId="0" xfId="3" applyNumberFormat="1" applyFont="1" applyAlignment="1" applyProtection="1">
      <alignment vertical="center"/>
      <protection hidden="1"/>
    </xf>
    <xf numFmtId="164" fontId="29" fillId="0" borderId="9" xfId="3" applyNumberFormat="1" applyFont="1" applyBorder="1" applyAlignment="1" applyProtection="1">
      <alignment vertical="center"/>
      <protection hidden="1"/>
    </xf>
    <xf numFmtId="0" fontId="67" fillId="0" borderId="0" xfId="6" applyFont="1"/>
    <xf numFmtId="0" fontId="58" fillId="0" borderId="0" xfId="6" applyFont="1"/>
    <xf numFmtId="0" fontId="1" fillId="0" borderId="0" xfId="6" applyFont="1"/>
    <xf numFmtId="0" fontId="4" fillId="0" borderId="1" xfId="6" applyBorder="1"/>
    <xf numFmtId="0" fontId="30" fillId="0" borderId="33" xfId="3" applyFont="1" applyBorder="1" applyAlignment="1" applyProtection="1">
      <alignment horizontal="left" vertical="center"/>
      <protection hidden="1"/>
    </xf>
    <xf numFmtId="0" fontId="35" fillId="0" borderId="33" xfId="3" applyFont="1" applyBorder="1" applyAlignment="1" applyProtection="1">
      <alignment horizontal="left" vertical="center"/>
      <protection hidden="1"/>
    </xf>
    <xf numFmtId="49" fontId="30" fillId="0" borderId="34" xfId="3" applyNumberFormat="1" applyFont="1" applyBorder="1" applyAlignment="1" applyProtection="1">
      <alignment vertical="center"/>
      <protection hidden="1"/>
    </xf>
    <xf numFmtId="49" fontId="30" fillId="0" borderId="34" xfId="3" applyNumberFormat="1" applyFont="1" applyBorder="1" applyAlignment="1">
      <alignment vertical="center"/>
    </xf>
    <xf numFmtId="0" fontId="30" fillId="0" borderId="33" xfId="3" applyFont="1" applyBorder="1" applyAlignment="1">
      <alignment horizontal="right" vertical="center"/>
    </xf>
    <xf numFmtId="0" fontId="43" fillId="0" borderId="33" xfId="3" applyFont="1" applyBorder="1" applyAlignment="1">
      <alignment horizontal="center" vertical="center"/>
    </xf>
    <xf numFmtId="0" fontId="30" fillId="0" borderId="33" xfId="3" applyFont="1" applyBorder="1" applyAlignment="1">
      <alignment horizontal="left" vertical="center"/>
    </xf>
    <xf numFmtId="3" fontId="30" fillId="0" borderId="33" xfId="3" applyNumberFormat="1" applyFont="1" applyBorder="1" applyAlignment="1">
      <alignment horizontal="right" vertical="center"/>
    </xf>
    <xf numFmtId="0" fontId="35" fillId="0" borderId="33" xfId="3" applyFont="1" applyBorder="1" applyAlignment="1">
      <alignment horizontal="left" vertical="center"/>
    </xf>
    <xf numFmtId="0" fontId="30" fillId="0" borderId="33" xfId="3" applyFont="1" applyBorder="1" applyAlignment="1" applyProtection="1">
      <alignment vertical="center"/>
      <protection hidden="1"/>
    </xf>
    <xf numFmtId="4" fontId="30" fillId="0" borderId="33" xfId="3" applyNumberFormat="1" applyFont="1" applyBorder="1" applyAlignment="1" applyProtection="1">
      <alignment vertical="center"/>
      <protection hidden="1"/>
    </xf>
    <xf numFmtId="0" fontId="30" fillId="0" borderId="34" xfId="3" applyFont="1" applyBorder="1" applyAlignment="1">
      <alignment vertical="center"/>
    </xf>
    <xf numFmtId="0" fontId="30" fillId="0" borderId="33" xfId="3" applyFont="1" applyBorder="1" applyAlignment="1">
      <alignment horizontal="center" vertical="center"/>
    </xf>
    <xf numFmtId="0" fontId="30" fillId="0" borderId="34" xfId="0" applyFont="1" applyBorder="1" applyAlignment="1" applyProtection="1">
      <alignment vertical="center"/>
      <protection hidden="1"/>
    </xf>
    <xf numFmtId="0" fontId="35" fillId="0" borderId="34" xfId="3" applyFont="1" applyBorder="1" applyAlignment="1" applyProtection="1">
      <alignment vertical="center"/>
      <protection hidden="1"/>
    </xf>
    <xf numFmtId="0" fontId="30" fillId="0" borderId="34" xfId="3" applyFont="1" applyBorder="1" applyAlignment="1" applyProtection="1">
      <alignment vertical="center"/>
      <protection hidden="1"/>
    </xf>
    <xf numFmtId="0" fontId="30" fillId="0" borderId="34" xfId="3" applyFont="1" applyBorder="1" applyAlignment="1" applyProtection="1">
      <alignment horizontal="left" vertical="center"/>
      <protection hidden="1"/>
    </xf>
    <xf numFmtId="4" fontId="21" fillId="0" borderId="34" xfId="3" applyNumberFormat="1" applyFont="1" applyBorder="1" applyAlignment="1" applyProtection="1">
      <alignment vertical="center"/>
      <protection locked="0" hidden="1"/>
    </xf>
    <xf numFmtId="0" fontId="30" fillId="0" borderId="34" xfId="3" applyFont="1" applyBorder="1" applyAlignment="1">
      <alignment horizontal="center" vertical="center"/>
    </xf>
    <xf numFmtId="0" fontId="30" fillId="0" borderId="33" xfId="0" applyFont="1" applyBorder="1" applyAlignment="1" applyProtection="1">
      <alignment vertical="center"/>
      <protection hidden="1"/>
    </xf>
    <xf numFmtId="0" fontId="21" fillId="0" borderId="34" xfId="3" applyFont="1" applyBorder="1" applyAlignment="1" applyProtection="1">
      <alignment vertical="center"/>
      <protection hidden="1"/>
    </xf>
    <xf numFmtId="0" fontId="21" fillId="0" borderId="34" xfId="3" applyFont="1" applyBorder="1" applyAlignment="1">
      <alignment vertical="center"/>
    </xf>
    <xf numFmtId="0" fontId="30" fillId="0" borderId="34" xfId="3" applyFont="1" applyBorder="1" applyAlignment="1">
      <alignment horizontal="right" vertical="center"/>
    </xf>
    <xf numFmtId="4" fontId="30" fillId="0" borderId="34" xfId="3" applyNumberFormat="1" applyFont="1" applyBorder="1" applyAlignment="1">
      <alignment vertical="center"/>
    </xf>
    <xf numFmtId="0" fontId="21" fillId="0" borderId="34" xfId="3" applyFont="1" applyBorder="1" applyAlignment="1">
      <alignment horizontal="left" vertical="center"/>
    </xf>
    <xf numFmtId="0" fontId="30" fillId="0" borderId="34" xfId="3" applyFont="1" applyBorder="1" applyAlignment="1" applyProtection="1">
      <alignment horizontal="center" vertical="center"/>
      <protection hidden="1"/>
    </xf>
    <xf numFmtId="0" fontId="30" fillId="0" borderId="34" xfId="3" applyFont="1" applyBorder="1" applyAlignment="1">
      <alignment horizontal="left" vertical="center"/>
    </xf>
    <xf numFmtId="0" fontId="21" fillId="0" borderId="0" xfId="0" applyFont="1"/>
    <xf numFmtId="0" fontId="30" fillId="10" borderId="0" xfId="3" applyFont="1" applyFill="1" applyAlignment="1" applyProtection="1">
      <alignment horizontal="center" vertical="center"/>
      <protection hidden="1"/>
    </xf>
    <xf numFmtId="0" fontId="35" fillId="0" borderId="33" xfId="3" applyFont="1" applyBorder="1" applyAlignment="1" applyProtection="1">
      <alignment vertical="center"/>
      <protection hidden="1"/>
    </xf>
    <xf numFmtId="4" fontId="21" fillId="0" borderId="33" xfId="3" applyNumberFormat="1" applyFont="1" applyBorder="1" applyAlignment="1" applyProtection="1">
      <alignment vertical="center"/>
      <protection locked="0" hidden="1"/>
    </xf>
    <xf numFmtId="0" fontId="30" fillId="0" borderId="0" xfId="3" applyFont="1" applyAlignment="1">
      <alignment horizontal="center"/>
    </xf>
    <xf numFmtId="0" fontId="30" fillId="0" borderId="34" xfId="3" applyFont="1" applyBorder="1" applyAlignment="1" applyProtection="1">
      <alignment horizontal="right" vertical="center"/>
      <protection hidden="1"/>
    </xf>
    <xf numFmtId="0" fontId="30" fillId="0" borderId="33" xfId="3" applyFont="1" applyBorder="1" applyAlignment="1">
      <alignment vertical="center"/>
    </xf>
    <xf numFmtId="0" fontId="33" fillId="0" borderId="33" xfId="3" applyFont="1" applyBorder="1" applyAlignment="1">
      <alignment horizontal="left" vertical="center"/>
    </xf>
    <xf numFmtId="0" fontId="33" fillId="0" borderId="34" xfId="3" applyFont="1" applyBorder="1" applyAlignment="1">
      <alignment horizontal="left" vertical="center"/>
    </xf>
    <xf numFmtId="4" fontId="21" fillId="10" borderId="35" xfId="3" applyNumberFormat="1" applyFont="1" applyFill="1" applyBorder="1" applyAlignment="1" applyProtection="1">
      <alignment horizontal="center" vertical="center"/>
      <protection locked="0"/>
    </xf>
    <xf numFmtId="0" fontId="21" fillId="0" borderId="33" xfId="3" applyFont="1" applyBorder="1" applyAlignment="1" applyProtection="1">
      <alignment vertical="center"/>
      <protection hidden="1"/>
    </xf>
    <xf numFmtId="0" fontId="27" fillId="0" borderId="33" xfId="3" applyFont="1" applyBorder="1" applyAlignment="1">
      <alignment horizontal="center" vertical="center"/>
    </xf>
    <xf numFmtId="0" fontId="21" fillId="0" borderId="33" xfId="3" applyFont="1" applyBorder="1" applyAlignment="1" applyProtection="1">
      <alignment horizontal="left" vertical="center"/>
      <protection hidden="1"/>
    </xf>
    <xf numFmtId="0" fontId="30" fillId="0" borderId="36" xfId="3" applyFont="1" applyBorder="1" applyAlignment="1">
      <alignment horizontal="left" vertical="center"/>
    </xf>
    <xf numFmtId="4" fontId="21" fillId="0" borderId="36" xfId="3" applyNumberFormat="1" applyFont="1" applyBorder="1" applyAlignment="1" applyProtection="1">
      <alignment vertical="center"/>
      <protection locked="0"/>
    </xf>
    <xf numFmtId="0" fontId="21" fillId="0" borderId="36" xfId="3" applyFont="1" applyBorder="1" applyAlignment="1">
      <alignment vertical="center"/>
    </xf>
    <xf numFmtId="0" fontId="30" fillId="0" borderId="36" xfId="3" applyFont="1" applyBorder="1" applyAlignment="1">
      <alignment vertical="center"/>
    </xf>
    <xf numFmtId="0" fontId="30" fillId="0" borderId="36" xfId="3" applyFont="1" applyBorder="1" applyAlignment="1">
      <alignment horizontal="right" vertical="center"/>
    </xf>
    <xf numFmtId="4" fontId="30" fillId="0" borderId="36" xfId="3" applyNumberFormat="1" applyFont="1" applyBorder="1" applyAlignment="1">
      <alignment vertical="center"/>
    </xf>
    <xf numFmtId="0" fontId="21" fillId="0" borderId="36" xfId="3" applyFont="1" applyBorder="1" applyAlignment="1">
      <alignment horizontal="left" vertical="center"/>
    </xf>
    <xf numFmtId="0" fontId="7" fillId="0" borderId="0" xfId="3" applyFont="1" applyAlignment="1">
      <alignment vertical="center"/>
    </xf>
    <xf numFmtId="0" fontId="44" fillId="0" borderId="7" xfId="3" applyFont="1" applyBorder="1" applyAlignment="1" applyProtection="1">
      <alignment vertical="center"/>
      <protection hidden="1"/>
    </xf>
    <xf numFmtId="0" fontId="35" fillId="0" borderId="7" xfId="3" applyFont="1" applyBorder="1" applyAlignment="1" applyProtection="1">
      <alignment horizontal="right" vertical="center"/>
      <protection hidden="1"/>
    </xf>
    <xf numFmtId="0" fontId="59" fillId="0" borderId="7" xfId="3" applyFont="1" applyBorder="1" applyAlignment="1" applyProtection="1">
      <alignment vertical="center"/>
      <protection locked="0"/>
    </xf>
    <xf numFmtId="0" fontId="59" fillId="0" borderId="9" xfId="3" applyFont="1" applyBorder="1" applyAlignment="1">
      <alignment vertical="center"/>
    </xf>
    <xf numFmtId="49" fontId="59" fillId="0" borderId="9" xfId="3" applyNumberFormat="1" applyFont="1" applyBorder="1" applyAlignment="1">
      <alignment vertical="center"/>
    </xf>
    <xf numFmtId="0" fontId="30" fillId="12" borderId="7" xfId="3" applyFont="1" applyFill="1" applyBorder="1" applyAlignment="1">
      <alignment vertical="center"/>
    </xf>
    <xf numFmtId="0" fontId="30" fillId="12" borderId="7" xfId="3" applyFont="1" applyFill="1" applyBorder="1" applyAlignment="1">
      <alignment horizontal="right" vertical="center"/>
    </xf>
    <xf numFmtId="49" fontId="30" fillId="12" borderId="7" xfId="3" applyNumberFormat="1" applyFont="1" applyFill="1" applyBorder="1" applyAlignment="1">
      <alignment vertical="center"/>
    </xf>
    <xf numFmtId="49" fontId="30" fillId="12" borderId="7" xfId="3" applyNumberFormat="1" applyFont="1" applyFill="1" applyBorder="1" applyAlignment="1">
      <alignment horizontal="center" vertical="center"/>
    </xf>
    <xf numFmtId="0" fontId="30" fillId="12" borderId="9" xfId="3" applyFont="1" applyFill="1" applyBorder="1" applyAlignment="1">
      <alignment vertical="center"/>
    </xf>
    <xf numFmtId="0" fontId="33" fillId="12" borderId="7" xfId="3" applyFont="1" applyFill="1" applyBorder="1" applyAlignment="1">
      <alignment horizontal="left" vertical="center"/>
    </xf>
    <xf numFmtId="49" fontId="30" fillId="12" borderId="9" xfId="3" applyNumberFormat="1" applyFont="1" applyFill="1" applyBorder="1" applyAlignment="1">
      <alignment vertical="center"/>
    </xf>
    <xf numFmtId="0" fontId="30" fillId="12" borderId="7" xfId="3" applyFont="1" applyFill="1" applyBorder="1" applyAlignment="1">
      <alignment horizontal="left" vertical="center"/>
    </xf>
    <xf numFmtId="4" fontId="30" fillId="12" borderId="7" xfId="3" applyNumberFormat="1" applyFont="1" applyFill="1" applyBorder="1" applyAlignment="1" applyProtection="1">
      <alignment vertical="center"/>
      <protection locked="0"/>
    </xf>
    <xf numFmtId="0" fontId="59" fillId="0" borderId="7" xfId="0" applyFont="1" applyBorder="1" applyAlignment="1">
      <alignment vertical="center"/>
    </xf>
    <xf numFmtId="0" fontId="59" fillId="0" borderId="10" xfId="0" applyFont="1" applyBorder="1" applyAlignment="1">
      <alignment vertical="center"/>
    </xf>
    <xf numFmtId="0" fontId="8" fillId="12" borderId="0" xfId="3" applyFont="1" applyFill="1" applyAlignment="1">
      <alignment vertical="center"/>
    </xf>
    <xf numFmtId="0" fontId="30" fillId="10" borderId="7" xfId="3" applyFont="1" applyFill="1" applyBorder="1" applyAlignment="1">
      <alignment horizontal="left" vertical="center"/>
    </xf>
    <xf numFmtId="4" fontId="30" fillId="10" borderId="7" xfId="3" applyNumberFormat="1" applyFont="1" applyFill="1" applyBorder="1" applyAlignment="1" applyProtection="1">
      <alignment vertical="center"/>
      <protection locked="0"/>
    </xf>
    <xf numFmtId="0" fontId="68" fillId="0" borderId="0" xfId="3" applyFont="1" applyAlignment="1">
      <alignment vertical="center"/>
    </xf>
    <xf numFmtId="0" fontId="6" fillId="12" borderId="0" xfId="3" applyFont="1" applyFill="1" applyAlignment="1">
      <alignment vertical="center"/>
    </xf>
    <xf numFmtId="4" fontId="30" fillId="0" borderId="0" xfId="3" applyNumberFormat="1" applyFont="1" applyAlignment="1" applyProtection="1">
      <alignment vertical="center"/>
      <protection hidden="1"/>
    </xf>
    <xf numFmtId="0" fontId="59" fillId="0" borderId="0" xfId="3" applyFont="1" applyAlignment="1">
      <alignment vertical="center"/>
    </xf>
    <xf numFmtId="49" fontId="30" fillId="0" borderId="9" xfId="3" applyNumberFormat="1" applyFont="1" applyBorder="1" applyAlignment="1" applyProtection="1">
      <alignment vertical="center"/>
      <protection hidden="1"/>
    </xf>
    <xf numFmtId="0" fontId="8" fillId="0" borderId="36" xfId="3" applyFont="1" applyBorder="1" applyAlignment="1">
      <alignment vertical="center"/>
    </xf>
    <xf numFmtId="0" fontId="8" fillId="0" borderId="36" xfId="3" applyFont="1" applyBorder="1" applyAlignment="1">
      <alignment horizontal="left" vertical="center"/>
    </xf>
    <xf numFmtId="0" fontId="8" fillId="0" borderId="9" xfId="3" applyFont="1" applyBorder="1" applyAlignment="1">
      <alignment horizontal="left" vertical="center"/>
    </xf>
    <xf numFmtId="4" fontId="30" fillId="0" borderId="7" xfId="3" applyNumberFormat="1" applyFont="1" applyBorder="1" applyAlignment="1" applyProtection="1">
      <alignment vertical="center"/>
      <protection hidden="1"/>
    </xf>
    <xf numFmtId="4" fontId="30" fillId="0" borderId="34" xfId="3" applyNumberFormat="1" applyFont="1" applyBorder="1" applyAlignment="1" applyProtection="1">
      <alignment vertical="center"/>
      <protection hidden="1"/>
    </xf>
    <xf numFmtId="4" fontId="30" fillId="0" borderId="7" xfId="3" applyNumberFormat="1" applyFont="1" applyBorder="1" applyAlignment="1" applyProtection="1">
      <alignment horizontal="right" vertical="center"/>
      <protection hidden="1"/>
    </xf>
    <xf numFmtId="4" fontId="30" fillId="0" borderId="9" xfId="3" applyNumberFormat="1" applyFont="1" applyBorder="1" applyAlignment="1" applyProtection="1">
      <alignment horizontal="right" vertical="center"/>
      <protection hidden="1"/>
    </xf>
    <xf numFmtId="3" fontId="5" fillId="8" borderId="29" xfId="3" applyNumberFormat="1" applyFill="1" applyBorder="1" applyAlignment="1" applyProtection="1">
      <alignment vertical="top"/>
      <protection locked="0"/>
    </xf>
    <xf numFmtId="3" fontId="5" fillId="8" borderId="29" xfId="3" applyNumberFormat="1" applyFill="1" applyBorder="1" applyAlignment="1" applyProtection="1">
      <alignment horizontal="left" vertical="center"/>
      <protection locked="0"/>
    </xf>
    <xf numFmtId="3" fontId="21" fillId="8" borderId="7" xfId="3" applyNumberFormat="1" applyFont="1" applyFill="1" applyBorder="1" applyAlignment="1" applyProtection="1">
      <alignment horizontal="left" vertical="center"/>
      <protection locked="0"/>
    </xf>
    <xf numFmtId="3" fontId="21" fillId="8" borderId="0" xfId="3" applyNumberFormat="1" applyFont="1" applyFill="1" applyAlignment="1" applyProtection="1">
      <alignment horizontal="left" vertical="center"/>
      <protection locked="0"/>
    </xf>
    <xf numFmtId="3" fontId="5" fillId="8" borderId="0" xfId="3" applyNumberFormat="1" applyFill="1" applyAlignment="1" applyProtection="1">
      <alignment horizontal="left" vertical="top"/>
      <protection locked="0"/>
    </xf>
    <xf numFmtId="3" fontId="5" fillId="8" borderId="8" xfId="3" applyNumberFormat="1" applyFill="1" applyBorder="1" applyAlignment="1" applyProtection="1">
      <alignment horizontal="left" vertical="top"/>
      <protection locked="0"/>
    </xf>
    <xf numFmtId="0" fontId="5" fillId="8" borderId="7" xfId="3" applyFill="1" applyBorder="1" applyAlignment="1" applyProtection="1">
      <alignment horizontal="left" vertical="center"/>
      <protection locked="0"/>
    </xf>
    <xf numFmtId="164" fontId="5" fillId="8" borderId="7" xfId="3" applyNumberFormat="1" applyFill="1" applyBorder="1" applyAlignment="1" applyProtection="1">
      <alignment horizontal="left" vertical="center"/>
      <protection locked="0"/>
    </xf>
    <xf numFmtId="3" fontId="5" fillId="8" borderId="7" xfId="3" applyNumberFormat="1" applyFill="1" applyBorder="1" applyAlignment="1" applyProtection="1">
      <alignment horizontal="left" vertical="center"/>
      <protection locked="0"/>
    </xf>
    <xf numFmtId="4" fontId="21" fillId="8" borderId="10" xfId="3" applyNumberFormat="1" applyFont="1" applyFill="1" applyBorder="1" applyAlignment="1" applyProtection="1">
      <alignment horizontal="left" vertical="center"/>
      <protection locked="0"/>
    </xf>
    <xf numFmtId="4" fontId="21" fillId="8" borderId="7" xfId="3" applyNumberFormat="1" applyFont="1" applyFill="1" applyBorder="1" applyAlignment="1" applyProtection="1">
      <alignment horizontal="left" vertical="center"/>
      <protection locked="0"/>
    </xf>
    <xf numFmtId="0" fontId="35" fillId="0" borderId="7" xfId="3" applyFont="1" applyBorder="1" applyAlignment="1" applyProtection="1">
      <alignment horizontal="left" vertical="center"/>
      <protection hidden="1"/>
    </xf>
    <xf numFmtId="3" fontId="21" fillId="8" borderId="7" xfId="3" applyNumberFormat="1" applyFont="1" applyFill="1" applyBorder="1" applyAlignment="1" applyProtection="1">
      <alignment horizontal="left" vertical="center"/>
      <protection locked="0"/>
    </xf>
    <xf numFmtId="4" fontId="30" fillId="0" borderId="7" xfId="3" applyNumberFormat="1" applyFont="1" applyBorder="1" applyAlignment="1" applyProtection="1">
      <alignment horizontal="right" vertical="center"/>
      <protection hidden="1"/>
    </xf>
    <xf numFmtId="3" fontId="5" fillId="8" borderId="10" xfId="3" applyNumberFormat="1" applyFill="1" applyBorder="1" applyAlignment="1" applyProtection="1">
      <alignment horizontal="center" vertical="center"/>
      <protection locked="0"/>
    </xf>
    <xf numFmtId="3" fontId="21" fillId="8" borderId="10" xfId="3" applyNumberFormat="1" applyFont="1" applyFill="1" applyBorder="1" applyAlignment="1" applyProtection="1">
      <alignment horizontal="center" vertical="center"/>
      <protection locked="0"/>
    </xf>
    <xf numFmtId="3" fontId="5" fillId="8" borderId="7" xfId="3" applyNumberFormat="1" applyFill="1" applyBorder="1" applyAlignment="1" applyProtection="1">
      <alignment horizontal="center" vertical="center"/>
      <protection locked="0"/>
    </xf>
    <xf numFmtId="3" fontId="21" fillId="8" borderId="7" xfId="3" applyNumberFormat="1" applyFont="1" applyFill="1" applyBorder="1" applyAlignment="1" applyProtection="1">
      <alignment horizontal="center" vertical="center"/>
      <protection locked="0"/>
    </xf>
    <xf numFmtId="0" fontId="5" fillId="8" borderId="30" xfId="3" applyFill="1" applyBorder="1" applyAlignment="1" applyProtection="1">
      <alignment horizontal="center" vertical="center"/>
      <protection locked="0"/>
    </xf>
    <xf numFmtId="0" fontId="5" fillId="8" borderId="31" xfId="3" applyFill="1" applyBorder="1" applyAlignment="1" applyProtection="1">
      <alignment horizontal="center" vertical="center"/>
      <protection locked="0"/>
    </xf>
    <xf numFmtId="0" fontId="5" fillId="8" borderId="32" xfId="3" applyFill="1" applyBorder="1" applyAlignment="1" applyProtection="1">
      <alignment horizontal="center" vertical="center"/>
      <protection locked="0"/>
    </xf>
    <xf numFmtId="3" fontId="7" fillId="0" borderId="29" xfId="3" applyNumberFormat="1" applyFont="1" applyBorder="1" applyAlignment="1" applyProtection="1">
      <alignment horizontal="center" vertical="center"/>
      <protection locked="0" hidden="1"/>
    </xf>
    <xf numFmtId="0" fontId="7" fillId="0" borderId="11" xfId="3" applyFont="1" applyBorder="1" applyAlignment="1" applyProtection="1">
      <alignment horizontal="center" vertical="center"/>
      <protection hidden="1"/>
    </xf>
    <xf numFmtId="0" fontId="7" fillId="0" borderId="11" xfId="3" applyFont="1" applyBorder="1" applyAlignment="1">
      <alignment horizontal="center" vertical="center"/>
    </xf>
    <xf numFmtId="0" fontId="30" fillId="0" borderId="7" xfId="3" applyFont="1" applyBorder="1" applyAlignment="1" applyProtection="1">
      <alignment horizontal="right" vertical="center"/>
      <protection hidden="1"/>
    </xf>
    <xf numFmtId="4" fontId="5" fillId="8" borderId="33" xfId="3" applyNumberFormat="1" applyFill="1" applyBorder="1" applyAlignment="1" applyProtection="1">
      <alignment horizontal="center" vertical="center"/>
      <protection locked="0"/>
    </xf>
    <xf numFmtId="4" fontId="21" fillId="8" borderId="33" xfId="3" applyNumberFormat="1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>
      <alignment horizontal="right" vertical="center"/>
    </xf>
    <xf numFmtId="4" fontId="30" fillId="0" borderId="7" xfId="3" applyNumberFormat="1" applyFont="1" applyBorder="1" applyAlignment="1">
      <alignment horizontal="right" vertical="center"/>
    </xf>
    <xf numFmtId="0" fontId="7" fillId="0" borderId="29" xfId="3" applyFont="1" applyBorder="1" applyAlignment="1">
      <alignment horizontal="center" vertical="center"/>
    </xf>
    <xf numFmtId="0" fontId="44" fillId="0" borderId="7" xfId="3" applyFont="1" applyBorder="1" applyAlignment="1" applyProtection="1">
      <alignment horizontal="left" vertical="center"/>
      <protection hidden="1"/>
    </xf>
    <xf numFmtId="0" fontId="55" fillId="12" borderId="0" xfId="3" applyFont="1" applyFill="1" applyAlignment="1" applyProtection="1">
      <alignment horizontal="center" vertical="center"/>
      <protection locked="0"/>
    </xf>
    <xf numFmtId="0" fontId="35" fillId="0" borderId="9" xfId="3" applyFont="1" applyBorder="1" applyAlignment="1" applyProtection="1">
      <alignment horizontal="right" vertical="center"/>
      <protection hidden="1"/>
    </xf>
    <xf numFmtId="0" fontId="35" fillId="0" borderId="7" xfId="3" applyFont="1" applyBorder="1" applyAlignment="1" applyProtection="1">
      <alignment horizontal="right" vertical="center"/>
      <protection hidden="1"/>
    </xf>
    <xf numFmtId="0" fontId="30" fillId="0" borderId="7" xfId="3" applyFont="1" applyBorder="1" applyAlignment="1" applyProtection="1">
      <alignment horizontal="left" vertical="center"/>
      <protection hidden="1"/>
    </xf>
    <xf numFmtId="0" fontId="30" fillId="0" borderId="34" xfId="3" applyFont="1" applyBorder="1" applyAlignment="1" applyProtection="1">
      <alignment horizontal="left" vertical="center"/>
      <protection hidden="1"/>
    </xf>
    <xf numFmtId="1" fontId="21" fillId="0" borderId="0" xfId="3" applyNumberFormat="1" applyFont="1" applyAlignment="1">
      <alignment horizontal="left" vertical="center" wrapText="1"/>
    </xf>
    <xf numFmtId="0" fontId="33" fillId="0" borderId="11" xfId="3" applyFont="1" applyBorder="1" applyAlignment="1" applyProtection="1">
      <alignment horizontal="left" vertical="center"/>
      <protection hidden="1"/>
    </xf>
    <xf numFmtId="3" fontId="5" fillId="8" borderId="10" xfId="3" applyNumberFormat="1" applyFill="1" applyBorder="1" applyAlignment="1" applyProtection="1">
      <alignment vertical="center"/>
      <protection locked="0"/>
    </xf>
    <xf numFmtId="3" fontId="21" fillId="8" borderId="10" xfId="3" applyNumberFormat="1" applyFont="1" applyFill="1" applyBorder="1" applyAlignment="1" applyProtection="1">
      <alignment vertical="center"/>
      <protection locked="0"/>
    </xf>
    <xf numFmtId="3" fontId="5" fillId="8" borderId="7" xfId="3" applyNumberFormat="1" applyFill="1" applyBorder="1" applyAlignment="1" applyProtection="1">
      <alignment vertical="center"/>
      <protection locked="0"/>
    </xf>
    <xf numFmtId="3" fontId="21" fillId="8" borderId="7" xfId="3" applyNumberFormat="1" applyFont="1" applyFill="1" applyBorder="1" applyAlignment="1" applyProtection="1">
      <alignment vertical="center"/>
      <protection locked="0"/>
    </xf>
    <xf numFmtId="0" fontId="5" fillId="8" borderId="34" xfId="3" applyFill="1" applyBorder="1" applyAlignment="1" applyProtection="1">
      <alignment horizontal="left" vertical="center"/>
      <protection locked="0"/>
    </xf>
    <xf numFmtId="0" fontId="21" fillId="8" borderId="34" xfId="3" applyFont="1" applyFill="1" applyBorder="1" applyAlignment="1" applyProtection="1">
      <alignment horizontal="left" vertical="center"/>
      <protection locked="0"/>
    </xf>
    <xf numFmtId="0" fontId="30" fillId="0" borderId="33" xfId="3" applyFont="1" applyBorder="1" applyAlignment="1">
      <alignment horizontal="right" vertical="center"/>
    </xf>
    <xf numFmtId="3" fontId="30" fillId="0" borderId="33" xfId="3" applyNumberFormat="1" applyFont="1" applyBorder="1" applyAlignment="1">
      <alignment horizontal="center" vertical="center"/>
    </xf>
    <xf numFmtId="0" fontId="53" fillId="11" borderId="11" xfId="3" applyFont="1" applyFill="1" applyBorder="1" applyAlignment="1" applyProtection="1">
      <alignment horizontal="left" vertical="center" wrapText="1"/>
      <protection hidden="1"/>
    </xf>
    <xf numFmtId="1" fontId="5" fillId="8" borderId="10" xfId="3" applyNumberFormat="1" applyFill="1" applyBorder="1" applyAlignment="1" applyProtection="1">
      <alignment horizontal="left" vertical="center"/>
      <protection locked="0"/>
    </xf>
    <xf numFmtId="1" fontId="21" fillId="8" borderId="10" xfId="3" applyNumberFormat="1" applyFont="1" applyFill="1" applyBorder="1" applyAlignment="1" applyProtection="1">
      <alignment horizontal="left" vertical="center"/>
      <protection locked="0"/>
    </xf>
    <xf numFmtId="0" fontId="5" fillId="8" borderId="10" xfId="3" applyFill="1" applyBorder="1" applyAlignment="1" applyProtection="1">
      <alignment horizontal="left" vertical="center"/>
      <protection locked="0"/>
    </xf>
    <xf numFmtId="0" fontId="21" fillId="8" borderId="10" xfId="3" applyFont="1" applyFill="1" applyBorder="1" applyAlignment="1" applyProtection="1">
      <alignment horizontal="left" vertical="center"/>
      <protection locked="0"/>
    </xf>
    <xf numFmtId="164" fontId="21" fillId="8" borderId="7" xfId="3" applyNumberFormat="1" applyFont="1" applyFill="1" applyBorder="1" applyAlignment="1" applyProtection="1">
      <alignment horizontal="left" vertical="center"/>
      <protection locked="0"/>
    </xf>
    <xf numFmtId="164" fontId="5" fillId="8" borderId="9" xfId="3" applyNumberFormat="1" applyFill="1" applyBorder="1" applyAlignment="1" applyProtection="1">
      <alignment horizontal="left" vertical="center"/>
      <protection locked="0"/>
    </xf>
    <xf numFmtId="164" fontId="21" fillId="8" borderId="9" xfId="3" applyNumberFormat="1" applyFont="1" applyFill="1" applyBorder="1" applyAlignment="1" applyProtection="1">
      <alignment horizontal="left" vertical="center"/>
      <protection locked="0"/>
    </xf>
    <xf numFmtId="49" fontId="5" fillId="8" borderId="34" xfId="3" applyNumberFormat="1" applyFill="1" applyBorder="1" applyAlignment="1" applyProtection="1">
      <alignment horizontal="left" vertical="center"/>
      <protection locked="0"/>
    </xf>
    <xf numFmtId="49" fontId="21" fillId="8" borderId="34" xfId="3" applyNumberFormat="1" applyFont="1" applyFill="1" applyBorder="1" applyAlignment="1" applyProtection="1">
      <alignment horizontal="left" vertical="center"/>
      <protection locked="0"/>
    </xf>
    <xf numFmtId="0" fontId="30" fillId="0" borderId="0" xfId="3" applyFont="1" applyAlignment="1">
      <alignment horizontal="center" vertical="center"/>
    </xf>
    <xf numFmtId="0" fontId="35" fillId="0" borderId="12" xfId="3" applyFont="1" applyBorder="1" applyAlignment="1" applyProtection="1">
      <alignment horizontal="right" vertical="center"/>
      <protection hidden="1"/>
    </xf>
    <xf numFmtId="3" fontId="5" fillId="8" borderId="10" xfId="3" applyNumberFormat="1" applyFill="1" applyBorder="1" applyAlignment="1" applyProtection="1">
      <alignment horizontal="left" vertical="center"/>
      <protection locked="0"/>
    </xf>
    <xf numFmtId="3" fontId="21" fillId="8" borderId="10" xfId="3" applyNumberFormat="1" applyFont="1" applyFill="1" applyBorder="1" applyAlignment="1" applyProtection="1">
      <alignment horizontal="left" vertical="center"/>
      <protection locked="0"/>
    </xf>
    <xf numFmtId="3" fontId="5" fillId="8" borderId="34" xfId="3" applyNumberFormat="1" applyFill="1" applyBorder="1" applyAlignment="1" applyProtection="1">
      <alignment horizontal="center" vertical="center"/>
      <protection locked="0"/>
    </xf>
    <xf numFmtId="0" fontId="65" fillId="0" borderId="11" xfId="3" applyFont="1" applyBorder="1" applyAlignment="1" applyProtection="1">
      <alignment horizontal="left" vertical="center" wrapText="1"/>
      <protection hidden="1"/>
    </xf>
    <xf numFmtId="4" fontId="5" fillId="8" borderId="7" xfId="3" applyNumberFormat="1" applyFill="1" applyBorder="1" applyAlignment="1" applyProtection="1">
      <alignment horizontal="left" vertical="center"/>
      <protection locked="0"/>
    </xf>
    <xf numFmtId="0" fontId="35" fillId="0" borderId="10" xfId="3" applyFont="1" applyBorder="1" applyAlignment="1" applyProtection="1">
      <alignment horizontal="right" vertical="center"/>
      <protection hidden="1"/>
    </xf>
    <xf numFmtId="4" fontId="5" fillId="8" borderId="10" xfId="3" applyNumberFormat="1" applyFill="1" applyBorder="1" applyAlignment="1" applyProtection="1">
      <alignment horizontal="center" vertical="center"/>
      <protection locked="0"/>
    </xf>
    <xf numFmtId="4" fontId="21" fillId="8" borderId="10" xfId="3" applyNumberFormat="1" applyFont="1" applyFill="1" applyBorder="1" applyAlignment="1" applyProtection="1">
      <alignment horizontal="center" vertical="center"/>
      <protection locked="0"/>
    </xf>
    <xf numFmtId="4" fontId="5" fillId="8" borderId="34" xfId="3" applyNumberFormat="1" applyFill="1" applyBorder="1" applyAlignment="1" applyProtection="1">
      <alignment horizontal="center" vertical="center"/>
      <protection locked="0"/>
    </xf>
    <xf numFmtId="4" fontId="21" fillId="8" borderId="34" xfId="3" applyNumberFormat="1" applyFont="1" applyFill="1" applyBorder="1" applyAlignment="1" applyProtection="1">
      <alignment horizontal="center" vertical="center"/>
      <protection locked="0"/>
    </xf>
    <xf numFmtId="0" fontId="65" fillId="0" borderId="11" xfId="3" applyFont="1" applyBorder="1" applyAlignment="1" applyProtection="1">
      <alignment horizontal="center" vertical="center" wrapText="1"/>
      <protection hidden="1"/>
    </xf>
    <xf numFmtId="3" fontId="49" fillId="0" borderId="29" xfId="3" applyNumberFormat="1" applyFont="1" applyBorder="1" applyAlignment="1" applyProtection="1">
      <alignment vertical="center"/>
      <protection locked="0" hidden="1"/>
    </xf>
    <xf numFmtId="3" fontId="49" fillId="0" borderId="9" xfId="3" applyNumberFormat="1" applyFont="1" applyBorder="1" applyAlignment="1" applyProtection="1">
      <alignment vertical="center"/>
      <protection locked="0" hidden="1"/>
    </xf>
    <xf numFmtId="0" fontId="30" fillId="0" borderId="34" xfId="3" applyFont="1" applyBorder="1" applyAlignment="1" applyProtection="1">
      <alignment horizontal="right" vertical="center"/>
      <protection hidden="1"/>
    </xf>
    <xf numFmtId="4" fontId="5" fillId="8" borderId="7" xfId="3" applyNumberFormat="1" applyFill="1" applyBorder="1" applyAlignment="1" applyProtection="1">
      <alignment horizontal="center" vertical="center"/>
      <protection locked="0"/>
    </xf>
    <xf numFmtId="4" fontId="21" fillId="8" borderId="7" xfId="3" applyNumberFormat="1" applyFont="1" applyFill="1" applyBorder="1" applyAlignment="1" applyProtection="1">
      <alignment horizontal="center" vertical="center"/>
      <protection locked="0"/>
    </xf>
    <xf numFmtId="4" fontId="5" fillId="8" borderId="34" xfId="3" applyNumberFormat="1" applyFill="1" applyBorder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hidden="1"/>
    </xf>
    <xf numFmtId="49" fontId="8" fillId="0" borderId="0" xfId="3" applyNumberFormat="1" applyFont="1" applyAlignment="1" applyProtection="1">
      <alignment horizontal="left" vertical="center"/>
      <protection locked="0"/>
    </xf>
    <xf numFmtId="4" fontId="21" fillId="8" borderId="34" xfId="3" applyNumberFormat="1" applyFont="1" applyFill="1" applyBorder="1" applyAlignment="1" applyProtection="1">
      <alignment horizontal="left" vertical="center"/>
      <protection locked="0"/>
    </xf>
    <xf numFmtId="3" fontId="5" fillId="8" borderId="34" xfId="3" applyNumberFormat="1" applyFill="1" applyBorder="1" applyAlignment="1" applyProtection="1">
      <alignment horizontal="left" vertical="center"/>
      <protection locked="0"/>
    </xf>
    <xf numFmtId="3" fontId="21" fillId="8" borderId="34" xfId="3" applyNumberFormat="1" applyFont="1" applyFill="1" applyBorder="1" applyAlignment="1" applyProtection="1">
      <alignment horizontal="left" vertical="center"/>
      <protection locked="0"/>
    </xf>
    <xf numFmtId="0" fontId="5" fillId="8" borderId="11" xfId="3" applyFill="1" applyBorder="1" applyAlignment="1" applyProtection="1">
      <alignment horizontal="center" vertical="center"/>
      <protection locked="0"/>
    </xf>
    <xf numFmtId="0" fontId="21" fillId="8" borderId="11" xfId="3" applyFont="1" applyFill="1" applyBorder="1" applyAlignment="1" applyProtection="1">
      <alignment horizontal="center" vertical="center"/>
      <protection locked="0"/>
    </xf>
    <xf numFmtId="0" fontId="61" fillId="11" borderId="37" xfId="8" applyFont="1" applyFill="1" applyBorder="1" applyAlignment="1" applyProtection="1">
      <alignment horizontal="left" vertical="center"/>
      <protection hidden="1"/>
    </xf>
    <xf numFmtId="0" fontId="61" fillId="11" borderId="38" xfId="8" applyFont="1" applyFill="1" applyBorder="1" applyAlignment="1" applyProtection="1">
      <alignment horizontal="left" vertical="center"/>
      <protection hidden="1"/>
    </xf>
    <xf numFmtId="0" fontId="61" fillId="11" borderId="39" xfId="8" applyFont="1" applyFill="1" applyBorder="1" applyAlignment="1" applyProtection="1">
      <alignment horizontal="left" vertical="center"/>
      <protection hidden="1"/>
    </xf>
    <xf numFmtId="0" fontId="2" fillId="0" borderId="3" xfId="8" applyBorder="1" applyAlignment="1">
      <alignment horizontal="center"/>
    </xf>
    <xf numFmtId="0" fontId="2" fillId="0" borderId="42" xfId="8" applyBorder="1" applyAlignment="1">
      <alignment horizontal="center"/>
    </xf>
    <xf numFmtId="0" fontId="2" fillId="0" borderId="0" xfId="8" applyAlignment="1">
      <alignment horizontal="center"/>
    </xf>
    <xf numFmtId="0" fontId="2" fillId="0" borderId="40" xfId="8" applyBorder="1" applyAlignment="1">
      <alignment horizontal="center"/>
    </xf>
    <xf numFmtId="0" fontId="2" fillId="11" borderId="48" xfId="8" applyFill="1" applyBorder="1" applyAlignment="1" applyProtection="1">
      <alignment horizontal="center"/>
      <protection hidden="1"/>
    </xf>
    <xf numFmtId="0" fontId="2" fillId="11" borderId="49" xfId="8" applyFill="1" applyBorder="1" applyAlignment="1" applyProtection="1">
      <alignment horizontal="center"/>
      <protection hidden="1"/>
    </xf>
    <xf numFmtId="0" fontId="2" fillId="11" borderId="41" xfId="8" applyFill="1" applyBorder="1" applyAlignment="1" applyProtection="1">
      <alignment horizontal="center"/>
      <protection hidden="1"/>
    </xf>
    <xf numFmtId="0" fontId="2" fillId="11" borderId="31" xfId="8" applyFill="1" applyBorder="1" applyAlignment="1" applyProtection="1">
      <alignment horizontal="center"/>
      <protection hidden="1"/>
    </xf>
    <xf numFmtId="0" fontId="2" fillId="11" borderId="50" xfId="8" applyFill="1" applyBorder="1" applyAlignment="1" applyProtection="1">
      <alignment horizontal="center"/>
      <protection hidden="1"/>
    </xf>
    <xf numFmtId="0" fontId="2" fillId="11" borderId="51" xfId="8" applyFill="1" applyBorder="1" applyAlignment="1" applyProtection="1">
      <alignment horizontal="center"/>
      <protection hidden="1"/>
    </xf>
    <xf numFmtId="0" fontId="2" fillId="11" borderId="52" xfId="8" applyFill="1" applyBorder="1" applyAlignment="1" applyProtection="1">
      <alignment horizontal="center"/>
      <protection hidden="1"/>
    </xf>
    <xf numFmtId="0" fontId="2" fillId="11" borderId="53" xfId="8" applyFill="1" applyBorder="1" applyAlignment="1" applyProtection="1">
      <alignment horizontal="center"/>
      <protection hidden="1"/>
    </xf>
    <xf numFmtId="0" fontId="2" fillId="11" borderId="54" xfId="8" applyFill="1" applyBorder="1" applyAlignment="1" applyProtection="1">
      <alignment horizontal="center"/>
      <protection hidden="1"/>
    </xf>
    <xf numFmtId="0" fontId="2" fillId="11" borderId="0" xfId="8" applyFill="1" applyAlignment="1">
      <alignment horizontal="center"/>
    </xf>
    <xf numFmtId="0" fontId="2" fillId="11" borderId="40" xfId="8" applyFill="1" applyBorder="1" applyAlignment="1">
      <alignment horizontal="center"/>
    </xf>
    <xf numFmtId="0" fontId="2" fillId="0" borderId="47" xfId="8" applyBorder="1" applyAlignment="1">
      <alignment horizontal="center"/>
    </xf>
    <xf numFmtId="0" fontId="27" fillId="8" borderId="37" xfId="3" applyFont="1" applyFill="1" applyBorder="1" applyAlignment="1" applyProtection="1">
      <alignment horizontal="center" vertical="center"/>
      <protection hidden="1"/>
    </xf>
    <xf numFmtId="0" fontId="27" fillId="8" borderId="39" xfId="3" applyFont="1" applyFill="1" applyBorder="1" applyAlignment="1" applyProtection="1">
      <alignment horizontal="center" vertical="center"/>
      <protection hidden="1"/>
    </xf>
    <xf numFmtId="0" fontId="5" fillId="8" borderId="45" xfId="3" applyFill="1" applyBorder="1" applyAlignment="1" applyProtection="1">
      <alignment horizontal="center" vertical="center"/>
      <protection locked="0"/>
    </xf>
    <xf numFmtId="0" fontId="5" fillId="8" borderId="46" xfId="3" applyFill="1" applyBorder="1" applyAlignment="1" applyProtection="1">
      <alignment horizontal="center" vertical="center"/>
      <protection locked="0"/>
    </xf>
    <xf numFmtId="0" fontId="5" fillId="8" borderId="42" xfId="3" applyFill="1" applyBorder="1" applyAlignment="1" applyProtection="1">
      <alignment horizontal="center" vertical="center"/>
      <protection locked="0"/>
    </xf>
    <xf numFmtId="0" fontId="5" fillId="8" borderId="40" xfId="3" applyFill="1" applyBorder="1" applyAlignment="1" applyProtection="1">
      <alignment horizontal="center" vertical="center"/>
      <protection locked="0"/>
    </xf>
    <xf numFmtId="0" fontId="5" fillId="8" borderId="43" xfId="3" applyFill="1" applyBorder="1" applyAlignment="1" applyProtection="1">
      <alignment horizontal="center" vertical="center"/>
      <protection locked="0"/>
    </xf>
    <xf numFmtId="0" fontId="5" fillId="8" borderId="44" xfId="3" applyFill="1" applyBorder="1" applyAlignment="1" applyProtection="1">
      <alignment horizontal="center" vertical="center"/>
      <protection locked="0"/>
    </xf>
    <xf numFmtId="0" fontId="53" fillId="0" borderId="11" xfId="3" applyFont="1" applyBorder="1" applyAlignment="1">
      <alignment horizontal="left" vertical="center" wrapText="1"/>
    </xf>
    <xf numFmtId="0" fontId="30" fillId="0" borderId="7" xfId="3" applyFont="1" applyBorder="1" applyAlignment="1">
      <alignment horizontal="right" vertical="center"/>
    </xf>
    <xf numFmtId="0" fontId="35" fillId="0" borderId="7" xfId="3" applyFont="1" applyBorder="1" applyAlignment="1" applyProtection="1">
      <alignment horizontal="left" vertical="center"/>
      <protection locked="0"/>
    </xf>
    <xf numFmtId="0" fontId="44" fillId="0" borderId="7" xfId="3" applyFont="1" applyBorder="1" applyAlignment="1" applyProtection="1">
      <alignment horizontal="left" vertical="center"/>
      <protection locked="0"/>
    </xf>
    <xf numFmtId="0" fontId="53" fillId="11" borderId="11" xfId="3" applyFont="1" applyFill="1" applyBorder="1" applyAlignment="1">
      <alignment horizontal="left" vertical="center" wrapText="1"/>
    </xf>
    <xf numFmtId="164" fontId="21" fillId="8" borderId="10" xfId="3" applyNumberFormat="1" applyFont="1" applyFill="1" applyBorder="1" applyAlignment="1" applyProtection="1">
      <alignment horizontal="left" vertical="center"/>
      <protection locked="0"/>
    </xf>
    <xf numFmtId="164" fontId="21" fillId="8" borderId="11" xfId="3" applyNumberFormat="1" applyFont="1" applyFill="1" applyBorder="1" applyAlignment="1" applyProtection="1">
      <alignment horizontal="left" vertical="center"/>
      <protection locked="0"/>
    </xf>
    <xf numFmtId="164" fontId="21" fillId="8" borderId="29" xfId="3" applyNumberFormat="1" applyFont="1" applyFill="1" applyBorder="1" applyAlignment="1" applyProtection="1">
      <alignment horizontal="left" vertical="center"/>
      <protection locked="0"/>
    </xf>
    <xf numFmtId="0" fontId="21" fillId="8" borderId="11" xfId="3" applyFont="1" applyFill="1" applyBorder="1" applyAlignment="1" applyProtection="1">
      <alignment horizontal="left" vertical="center"/>
      <protection locked="0"/>
    </xf>
    <xf numFmtId="49" fontId="21" fillId="8" borderId="11" xfId="3" applyNumberFormat="1" applyFont="1" applyFill="1" applyBorder="1" applyAlignment="1" applyProtection="1">
      <alignment horizontal="left" vertical="center"/>
      <protection locked="0"/>
    </xf>
    <xf numFmtId="1" fontId="21" fillId="0" borderId="12" xfId="3" applyNumberFormat="1" applyFont="1" applyBorder="1" applyAlignment="1">
      <alignment horizontal="left" vertical="center" wrapText="1"/>
    </xf>
    <xf numFmtId="0" fontId="21" fillId="8" borderId="7" xfId="3" applyFont="1" applyFill="1" applyBorder="1" applyAlignment="1" applyProtection="1">
      <alignment horizontal="left" vertical="center"/>
      <protection locked="0"/>
    </xf>
    <xf numFmtId="0" fontId="30" fillId="0" borderId="8" xfId="3" applyFont="1" applyBorder="1" applyAlignment="1">
      <alignment horizontal="right" vertical="center"/>
    </xf>
    <xf numFmtId="3" fontId="30" fillId="0" borderId="8" xfId="3" applyNumberFormat="1" applyFont="1" applyBorder="1" applyAlignment="1">
      <alignment horizontal="center" vertical="center"/>
    </xf>
    <xf numFmtId="0" fontId="33" fillId="0" borderId="11" xfId="3" applyFont="1" applyBorder="1" applyAlignment="1">
      <alignment horizontal="left" vertical="center"/>
    </xf>
    <xf numFmtId="0" fontId="35" fillId="0" borderId="10" xfId="3" applyFont="1" applyBorder="1" applyAlignment="1" applyProtection="1">
      <alignment horizontal="right" vertical="center"/>
      <protection locked="0"/>
    </xf>
    <xf numFmtId="0" fontId="7" fillId="0" borderId="11" xfId="3" applyFont="1" applyBorder="1" applyAlignment="1">
      <alignment horizontal="center" vertical="center" wrapText="1"/>
    </xf>
    <xf numFmtId="3" fontId="21" fillId="8" borderId="8" xfId="3" applyNumberFormat="1" applyFont="1" applyFill="1" applyBorder="1" applyAlignment="1" applyProtection="1">
      <alignment vertical="center"/>
      <protection locked="0"/>
    </xf>
    <xf numFmtId="0" fontId="7" fillId="0" borderId="11" xfId="3" applyFont="1" applyBorder="1" applyAlignment="1">
      <alignment horizontal="left" vertical="center" wrapText="1"/>
    </xf>
    <xf numFmtId="3" fontId="49" fillId="0" borderId="29" xfId="3" applyNumberFormat="1" applyFont="1" applyBorder="1" applyAlignment="1" applyProtection="1">
      <alignment vertical="center"/>
      <protection locked="0"/>
    </xf>
    <xf numFmtId="3" fontId="49" fillId="0" borderId="9" xfId="3" applyNumberFormat="1" applyFont="1" applyBorder="1" applyAlignment="1" applyProtection="1">
      <alignment vertical="center"/>
      <protection locked="0"/>
    </xf>
    <xf numFmtId="0" fontId="30" fillId="0" borderId="7" xfId="3" applyFont="1" applyBorder="1" applyAlignment="1">
      <alignment horizontal="left" vertical="center"/>
    </xf>
    <xf numFmtId="0" fontId="21" fillId="0" borderId="0" xfId="3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8" xfId="0" applyFont="1" applyBorder="1" applyAlignment="1">
      <alignment horizontal="left" vertical="top"/>
    </xf>
    <xf numFmtId="49" fontId="59" fillId="0" borderId="7" xfId="3" applyNumberFormat="1" applyFont="1" applyBorder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59" fillId="0" borderId="7" xfId="3" applyFont="1" applyBorder="1" applyAlignment="1">
      <alignment horizontal="right" vertical="center"/>
    </xf>
    <xf numFmtId="0" fontId="30" fillId="0" borderId="7" xfId="3" applyFont="1" applyBorder="1" applyAlignment="1">
      <alignment horizontal="center" vertical="center"/>
    </xf>
    <xf numFmtId="0" fontId="59" fillId="0" borderId="7" xfId="3" applyFont="1" applyBorder="1" applyAlignment="1">
      <alignment horizontal="center" vertical="center" wrapText="1"/>
    </xf>
    <xf numFmtId="0" fontId="5" fillId="0" borderId="0" xfId="3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0" fontId="57" fillId="0" borderId="7" xfId="3" applyFont="1" applyBorder="1" applyAlignment="1">
      <alignment horizontal="right" vertical="center"/>
    </xf>
    <xf numFmtId="0" fontId="30" fillId="12" borderId="7" xfId="0" applyFont="1" applyFill="1" applyBorder="1" applyAlignment="1">
      <alignment horizontal="left" vertical="center" wrapText="1"/>
    </xf>
    <xf numFmtId="3" fontId="5" fillId="8" borderId="8" xfId="3" applyNumberFormat="1" applyFill="1" applyBorder="1" applyAlignment="1" applyProtection="1">
      <alignment vertical="center"/>
      <protection locked="0"/>
    </xf>
    <xf numFmtId="0" fontId="59" fillId="0" borderId="7" xfId="3" applyFont="1" applyBorder="1" applyAlignment="1">
      <alignment wrapText="1"/>
    </xf>
    <xf numFmtId="0" fontId="59" fillId="0" borderId="7" xfId="3" applyFont="1" applyBorder="1" applyAlignment="1">
      <alignment horizontal="right" vertical="center" wrapText="1"/>
    </xf>
    <xf numFmtId="1" fontId="5" fillId="0" borderId="12" xfId="3" applyNumberFormat="1" applyBorder="1" applyAlignment="1">
      <alignment horizontal="left" vertical="center" wrapText="1"/>
    </xf>
    <xf numFmtId="1" fontId="5" fillId="0" borderId="0" xfId="3" applyNumberFormat="1" applyAlignment="1">
      <alignment horizontal="left" vertical="center" wrapText="1"/>
    </xf>
    <xf numFmtId="164" fontId="5" fillId="8" borderId="10" xfId="3" applyNumberFormat="1" applyFill="1" applyBorder="1" applyAlignment="1" applyProtection="1">
      <alignment horizontal="left" vertical="center"/>
      <protection locked="0"/>
    </xf>
    <xf numFmtId="164" fontId="5" fillId="8" borderId="11" xfId="3" applyNumberFormat="1" applyFill="1" applyBorder="1" applyAlignment="1" applyProtection="1">
      <alignment horizontal="left" vertical="center"/>
      <protection locked="0"/>
    </xf>
    <xf numFmtId="164" fontId="5" fillId="8" borderId="29" xfId="3" applyNumberFormat="1" applyFill="1" applyBorder="1" applyAlignment="1" applyProtection="1">
      <alignment horizontal="left" vertical="center"/>
      <protection locked="0"/>
    </xf>
    <xf numFmtId="0" fontId="5" fillId="8" borderId="11" xfId="3" applyFill="1" applyBorder="1" applyAlignment="1" applyProtection="1">
      <alignment horizontal="left" vertical="center"/>
      <protection locked="0"/>
    </xf>
    <xf numFmtId="49" fontId="5" fillId="8" borderId="11" xfId="3" applyNumberFormat="1" applyFill="1" applyBorder="1" applyAlignment="1" applyProtection="1">
      <alignment horizontal="left" vertical="center"/>
      <protection locked="0"/>
    </xf>
    <xf numFmtId="0" fontId="4" fillId="0" borderId="30" xfId="6" applyBorder="1" applyAlignment="1">
      <alignment horizontal="center"/>
    </xf>
    <xf numFmtId="0" fontId="4" fillId="0" borderId="32" xfId="6" applyBorder="1" applyAlignment="1">
      <alignment horizontal="center"/>
    </xf>
  </cellXfs>
  <cellStyles count="9">
    <cellStyle name="Standard" xfId="0" builtinId="0"/>
    <cellStyle name="Standard 2" xfId="6" xr:uid="{783A770A-9D87-435E-AB07-530072C837A5}"/>
    <cellStyle name="Standard 3" xfId="7" xr:uid="{D9A406D7-1B18-40AF-8E81-3491DE8CD1AF}"/>
    <cellStyle name="Standard 4" xfId="8" xr:uid="{D1EAD4EB-B68F-460A-AE6E-E329F487F313}"/>
    <cellStyle name="Standard_1-2 Kapazität Brose" xfId="1" xr:uid="{00000000-0005-0000-0000-000001000000}"/>
    <cellStyle name="Standard_1-2 Kapazität Brose 1.0" xfId="2" xr:uid="{00000000-0005-0000-0000-000002000000}"/>
    <cellStyle name="Standard_Arb.Stanzteilepreis" xfId="3" xr:uid="{00000000-0005-0000-0000-000003000000}"/>
    <cellStyle name="Standard_BESPRLI" xfId="4" xr:uid="{00000000-0005-0000-0000-000004000000}"/>
    <cellStyle name="Standard_Teilepreisberechnung" xfId="5" xr:uid="{00000000-0005-0000-0000-000005000000}"/>
  </cellStyles>
  <dxfs count="32"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66FF66"/>
      <rgbColor rgb="000000FF"/>
      <rgbColor rgb="00FFFFCC"/>
      <rgbColor rgb="00FF00FF"/>
      <rgbColor rgb="0066FFFF"/>
      <rgbColor rgb="00800000"/>
      <rgbColor rgb="00008000"/>
      <rgbColor rgb="00000080"/>
      <rgbColor rgb="00808000"/>
      <rgbColor rgb="00800080"/>
      <rgbColor rgb="00008080"/>
      <rgbColor rgb="00DDDDDD"/>
      <rgbColor rgb="00969696"/>
      <rgbColor rgb="009999FF"/>
      <rgbColor rgb="00993366"/>
      <rgbColor rgb="00FFFFCC"/>
      <rgbColor rgb="00DDDDDD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F$1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Tabelle1!$A$17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Tabelle1!$A$19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Tabelle1!$B$16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Tabelle1!$B$18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Tabelle1!$B$20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Tabelle1!$B$17" lockText="1" noThreeD="1"/>
</file>

<file path=xl/ctrlProps/ctrlProp170.xml><?xml version="1.0" encoding="utf-8"?>
<formControlPr xmlns="http://schemas.microsoft.com/office/spreadsheetml/2009/9/main" objectType="CheckBox" fmlaLink="$AF$11" lockText="1" noThreeD="1"/>
</file>

<file path=xl/ctrlProps/ctrlProp171.xml><?xml version="1.0" encoding="utf-8"?>
<formControlPr xmlns="http://schemas.microsoft.com/office/spreadsheetml/2009/9/main" objectType="CheckBox" fmlaLink="$AF$12" lockText="1" noThreeD="1"/>
</file>

<file path=xl/ctrlProps/ctrlProp172.xml><?xml version="1.0" encoding="utf-8"?>
<formControlPr xmlns="http://schemas.microsoft.com/office/spreadsheetml/2009/9/main" objectType="CheckBox" fmlaLink="$AF$13" lockText="1" noThreeD="1"/>
</file>

<file path=xl/ctrlProps/ctrlProp173.xml><?xml version="1.0" encoding="utf-8"?>
<formControlPr xmlns="http://schemas.microsoft.com/office/spreadsheetml/2009/9/main" objectType="CheckBox" fmlaLink="$AG$11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Tabelle1!$B$19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checked="Checked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F$12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Tabelle1!$A$22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Tabelle1!$A$24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Tabelle1!$A$26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Tabelle1!$A$23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Tabelle1!$A$25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Tabelle1!$A$16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Tabelle1!$A$18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Tabelle1!$A$20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AF$13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Tabelle1!$B$22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Tabelle1!$B$24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fmlaLink="Tabelle1!$B$26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fmlaLink="$AF$11" lockText="1" noThreeD="1"/>
</file>

<file path=xl/ctrlProps/ctrlProp369.xml><?xml version="1.0" encoding="utf-8"?>
<formControlPr xmlns="http://schemas.microsoft.com/office/spreadsheetml/2009/9/main" objectType="CheckBox" fmlaLink="$AF$12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fmlaLink="$AF$13" lockText="1" noThreeD="1"/>
</file>

<file path=xl/ctrlProps/ctrlProp371.xml><?xml version="1.0" encoding="utf-8"?>
<formControlPr xmlns="http://schemas.microsoft.com/office/spreadsheetml/2009/9/main" objectType="CheckBox" fmlaLink="$AG$11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Tabelle1!$B$23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Tabelle1!$B$25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AG$11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fmlaLink="$AF$11" lockText="1" noThreeD="1"/>
</file>

<file path=xl/ctrlProps/ctrlProp546.xml><?xml version="1.0" encoding="utf-8"?>
<formControlPr xmlns="http://schemas.microsoft.com/office/spreadsheetml/2009/9/main" objectType="CheckBox" fmlaLink="$AF$12" lockText="1" noThreeD="1"/>
</file>

<file path=xl/ctrlProps/ctrlProp547.xml><?xml version="1.0" encoding="utf-8"?>
<formControlPr xmlns="http://schemas.microsoft.com/office/spreadsheetml/2009/9/main" objectType="CheckBox" fmlaLink="$AF$13" lockText="1" noThreeD="1"/>
</file>

<file path=xl/ctrlProps/ctrlProp548.xml><?xml version="1.0" encoding="utf-8"?>
<formControlPr xmlns="http://schemas.microsoft.com/office/spreadsheetml/2009/9/main" objectType="CheckBox" fmlaLink="$AG$11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fmlaLink="$AF$11" lockText="1" noThreeD="1"/>
</file>

<file path=xl/ctrlProps/ctrlProp716.xml><?xml version="1.0" encoding="utf-8"?>
<formControlPr xmlns="http://schemas.microsoft.com/office/spreadsheetml/2009/9/main" objectType="CheckBox" fmlaLink="$AF$12" lockText="1" noThreeD="1"/>
</file>

<file path=xl/ctrlProps/ctrlProp717.xml><?xml version="1.0" encoding="utf-8"?>
<formControlPr xmlns="http://schemas.microsoft.com/office/spreadsheetml/2009/9/main" objectType="CheckBox" fmlaLink="$AF$13" lockText="1" noThreeD="1"/>
</file>

<file path=xl/ctrlProps/ctrlProp718.xml><?xml version="1.0" encoding="utf-8"?>
<formControlPr xmlns="http://schemas.microsoft.com/office/spreadsheetml/2009/9/main" objectType="CheckBox" fmlaLink="$AG$11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10</xdr:row>
          <xdr:rowOff>57150</xdr:rowOff>
        </xdr:from>
        <xdr:to>
          <xdr:col>6</xdr:col>
          <xdr:colOff>209550</xdr:colOff>
          <xdr:row>10</xdr:row>
          <xdr:rowOff>200025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57150</xdr:rowOff>
        </xdr:from>
        <xdr:to>
          <xdr:col>6</xdr:col>
          <xdr:colOff>209550</xdr:colOff>
          <xdr:row>11</xdr:row>
          <xdr:rowOff>200025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57150</xdr:rowOff>
        </xdr:from>
        <xdr:to>
          <xdr:col>6</xdr:col>
          <xdr:colOff>209550</xdr:colOff>
          <xdr:row>12</xdr:row>
          <xdr:rowOff>200025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0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10</xdr:row>
          <xdr:rowOff>57150</xdr:rowOff>
        </xdr:from>
        <xdr:to>
          <xdr:col>13</xdr:col>
          <xdr:colOff>209550</xdr:colOff>
          <xdr:row>10</xdr:row>
          <xdr:rowOff>200025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0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190500</xdr:colOff>
      <xdr:row>35</xdr:row>
      <xdr:rowOff>142875</xdr:rowOff>
    </xdr:from>
    <xdr:to>
      <xdr:col>13</xdr:col>
      <xdr:colOff>304800</xdr:colOff>
      <xdr:row>36</xdr:row>
      <xdr:rowOff>123825</xdr:rowOff>
    </xdr:to>
    <xdr:sp macro="" textlink="">
      <xdr:nvSpPr>
        <xdr:cNvPr id="2" name="Nach links gekrümmter Pfeil 14">
          <a:extLst>
            <a:ext uri="{FF2B5EF4-FFF2-40B4-BE49-F238E27FC236}">
              <a16:creationId xmlns:a16="http://schemas.microsoft.com/office/drawing/2014/main" id="{EFA78DD3-24ED-4065-8C1B-78835A52430E}"/>
            </a:ext>
          </a:extLst>
        </xdr:cNvPr>
        <xdr:cNvSpPr>
          <a:spLocks noChangeArrowheads="1"/>
        </xdr:cNvSpPr>
      </xdr:nvSpPr>
      <xdr:spPr bwMode="auto">
        <a:xfrm>
          <a:off x="4305300" y="7629525"/>
          <a:ext cx="114300" cy="228600"/>
        </a:xfrm>
        <a:prstGeom prst="curvedLeftArrow">
          <a:avLst>
            <a:gd name="adj1" fmla="val 9"/>
            <a:gd name="adj2" fmla="val 55065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190500</xdr:colOff>
      <xdr:row>37</xdr:row>
      <xdr:rowOff>152400</xdr:rowOff>
    </xdr:from>
    <xdr:to>
      <xdr:col>13</xdr:col>
      <xdr:colOff>304800</xdr:colOff>
      <xdr:row>38</xdr:row>
      <xdr:rowOff>123825</xdr:rowOff>
    </xdr:to>
    <xdr:sp macro="" textlink="">
      <xdr:nvSpPr>
        <xdr:cNvPr id="3" name="Nach links gekrümmter Pfeil 14">
          <a:extLst>
            <a:ext uri="{FF2B5EF4-FFF2-40B4-BE49-F238E27FC236}">
              <a16:creationId xmlns:a16="http://schemas.microsoft.com/office/drawing/2014/main" id="{74E4A137-F447-45B7-9FEE-621B048A8449}"/>
            </a:ext>
          </a:extLst>
        </xdr:cNvPr>
        <xdr:cNvSpPr>
          <a:spLocks noChangeArrowheads="1"/>
        </xdr:cNvSpPr>
      </xdr:nvSpPr>
      <xdr:spPr bwMode="auto">
        <a:xfrm>
          <a:off x="4305300" y="8134350"/>
          <a:ext cx="114300" cy="219075"/>
        </a:xfrm>
        <a:prstGeom prst="curvedLeftArrow">
          <a:avLst>
            <a:gd name="adj1" fmla="val 18"/>
            <a:gd name="adj2" fmla="val 52389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190500</xdr:colOff>
      <xdr:row>36</xdr:row>
      <xdr:rowOff>142875</xdr:rowOff>
    </xdr:from>
    <xdr:to>
      <xdr:col>13</xdr:col>
      <xdr:colOff>314325</xdr:colOff>
      <xdr:row>37</xdr:row>
      <xdr:rowOff>114300</xdr:rowOff>
    </xdr:to>
    <xdr:sp macro="" textlink="">
      <xdr:nvSpPr>
        <xdr:cNvPr id="4" name="Nach links gekrümmter Pfeil 14">
          <a:extLst>
            <a:ext uri="{FF2B5EF4-FFF2-40B4-BE49-F238E27FC236}">
              <a16:creationId xmlns:a16="http://schemas.microsoft.com/office/drawing/2014/main" id="{CA597EBF-ACF0-4E3A-A671-32F78EA2D674}"/>
            </a:ext>
          </a:extLst>
        </xdr:cNvPr>
        <xdr:cNvSpPr>
          <a:spLocks noChangeArrowheads="1"/>
        </xdr:cNvSpPr>
      </xdr:nvSpPr>
      <xdr:spPr bwMode="auto">
        <a:xfrm>
          <a:off x="4305300" y="7877175"/>
          <a:ext cx="123825" cy="219075"/>
        </a:xfrm>
        <a:prstGeom prst="curvedLeftArrow">
          <a:avLst>
            <a:gd name="adj1" fmla="val 8"/>
            <a:gd name="adj2" fmla="val 48351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60</xdr:row>
          <xdr:rowOff>9525</xdr:rowOff>
        </xdr:from>
        <xdr:to>
          <xdr:col>24</xdr:col>
          <xdr:colOff>190500</xdr:colOff>
          <xdr:row>61</xdr:row>
          <xdr:rowOff>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0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60</xdr:row>
          <xdr:rowOff>9525</xdr:rowOff>
        </xdr:from>
        <xdr:to>
          <xdr:col>27</xdr:col>
          <xdr:colOff>209550</xdr:colOff>
          <xdr:row>61</xdr:row>
          <xdr:rowOff>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0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61</xdr:row>
          <xdr:rowOff>9525</xdr:rowOff>
        </xdr:from>
        <xdr:to>
          <xdr:col>27</xdr:col>
          <xdr:colOff>209550</xdr:colOff>
          <xdr:row>62</xdr:row>
          <xdr:rowOff>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0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62</xdr:row>
          <xdr:rowOff>9525</xdr:rowOff>
        </xdr:from>
        <xdr:to>
          <xdr:col>24</xdr:col>
          <xdr:colOff>190500</xdr:colOff>
          <xdr:row>63</xdr:row>
          <xdr:rowOff>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0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62</xdr:row>
          <xdr:rowOff>9525</xdr:rowOff>
        </xdr:from>
        <xdr:to>
          <xdr:col>27</xdr:col>
          <xdr:colOff>209550</xdr:colOff>
          <xdr:row>63</xdr:row>
          <xdr:rowOff>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0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61</xdr:row>
          <xdr:rowOff>9525</xdr:rowOff>
        </xdr:from>
        <xdr:to>
          <xdr:col>24</xdr:col>
          <xdr:colOff>190500</xdr:colOff>
          <xdr:row>62</xdr:row>
          <xdr:rowOff>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0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194896</xdr:colOff>
      <xdr:row>35</xdr:row>
      <xdr:rowOff>139211</xdr:rowOff>
    </xdr:from>
    <xdr:to>
      <xdr:col>27</xdr:col>
      <xdr:colOff>309196</xdr:colOff>
      <xdr:row>36</xdr:row>
      <xdr:rowOff>120161</xdr:rowOff>
    </xdr:to>
    <xdr:sp macro="" textlink="">
      <xdr:nvSpPr>
        <xdr:cNvPr id="5" name="Nach links gekrümmter Pfeil 14">
          <a:extLst>
            <a:ext uri="{FF2B5EF4-FFF2-40B4-BE49-F238E27FC236}">
              <a16:creationId xmlns:a16="http://schemas.microsoft.com/office/drawing/2014/main" id="{C981708D-E393-42FF-AAF3-C5D6B02721A8}"/>
            </a:ext>
          </a:extLst>
        </xdr:cNvPr>
        <xdr:cNvSpPr>
          <a:spLocks noChangeArrowheads="1"/>
        </xdr:cNvSpPr>
      </xdr:nvSpPr>
      <xdr:spPr bwMode="auto">
        <a:xfrm>
          <a:off x="8957896" y="7625861"/>
          <a:ext cx="114300" cy="228600"/>
        </a:xfrm>
        <a:prstGeom prst="curvedLeftArrow">
          <a:avLst>
            <a:gd name="adj1" fmla="val 9"/>
            <a:gd name="adj2" fmla="val 55065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194896</xdr:colOff>
      <xdr:row>37</xdr:row>
      <xdr:rowOff>148736</xdr:rowOff>
    </xdr:from>
    <xdr:to>
      <xdr:col>27</xdr:col>
      <xdr:colOff>309196</xdr:colOff>
      <xdr:row>38</xdr:row>
      <xdr:rowOff>120161</xdr:rowOff>
    </xdr:to>
    <xdr:sp macro="" textlink="">
      <xdr:nvSpPr>
        <xdr:cNvPr id="6" name="Nach links gekrümmter Pfeil 14">
          <a:extLst>
            <a:ext uri="{FF2B5EF4-FFF2-40B4-BE49-F238E27FC236}">
              <a16:creationId xmlns:a16="http://schemas.microsoft.com/office/drawing/2014/main" id="{D151DE3A-28D6-484D-9EC0-E85E99879666}"/>
            </a:ext>
          </a:extLst>
        </xdr:cNvPr>
        <xdr:cNvSpPr>
          <a:spLocks noChangeArrowheads="1"/>
        </xdr:cNvSpPr>
      </xdr:nvSpPr>
      <xdr:spPr bwMode="auto">
        <a:xfrm>
          <a:off x="8957896" y="8130686"/>
          <a:ext cx="114300" cy="219075"/>
        </a:xfrm>
        <a:prstGeom prst="curvedLeftArrow">
          <a:avLst>
            <a:gd name="adj1" fmla="val 18"/>
            <a:gd name="adj2" fmla="val 52389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194896</xdr:colOff>
      <xdr:row>36</xdr:row>
      <xdr:rowOff>139211</xdr:rowOff>
    </xdr:from>
    <xdr:to>
      <xdr:col>27</xdr:col>
      <xdr:colOff>318721</xdr:colOff>
      <xdr:row>37</xdr:row>
      <xdr:rowOff>110636</xdr:rowOff>
    </xdr:to>
    <xdr:sp macro="" textlink="">
      <xdr:nvSpPr>
        <xdr:cNvPr id="7" name="Nach links gekrümmter Pfeil 14">
          <a:extLst>
            <a:ext uri="{FF2B5EF4-FFF2-40B4-BE49-F238E27FC236}">
              <a16:creationId xmlns:a16="http://schemas.microsoft.com/office/drawing/2014/main" id="{8C211AA3-5B7E-4B16-A9C1-E7F4EE374F62}"/>
            </a:ext>
          </a:extLst>
        </xdr:cNvPr>
        <xdr:cNvSpPr>
          <a:spLocks noChangeArrowheads="1"/>
        </xdr:cNvSpPr>
      </xdr:nvSpPr>
      <xdr:spPr bwMode="auto">
        <a:xfrm>
          <a:off x="8957896" y="7873511"/>
          <a:ext cx="123825" cy="219075"/>
        </a:xfrm>
        <a:prstGeom prst="curvedLeftArrow">
          <a:avLst>
            <a:gd name="adj1" fmla="val 8"/>
            <a:gd name="adj2" fmla="val 48351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11</xdr:row>
          <xdr:rowOff>19050</xdr:rowOff>
        </xdr:from>
        <xdr:to>
          <xdr:col>13</xdr:col>
          <xdr:colOff>238125</xdr:colOff>
          <xdr:row>11</xdr:row>
          <xdr:rowOff>228600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0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</xdr:row>
          <xdr:rowOff>28575</xdr:rowOff>
        </xdr:from>
        <xdr:to>
          <xdr:col>13</xdr:col>
          <xdr:colOff>276225</xdr:colOff>
          <xdr:row>16</xdr:row>
          <xdr:rowOff>238125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0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</xdr:row>
          <xdr:rowOff>19050</xdr:rowOff>
        </xdr:from>
        <xdr:to>
          <xdr:col>13</xdr:col>
          <xdr:colOff>276225</xdr:colOff>
          <xdr:row>17</xdr:row>
          <xdr:rowOff>228600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0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20</xdr:col>
          <xdr:colOff>276225</xdr:colOff>
          <xdr:row>16</xdr:row>
          <xdr:rowOff>238125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0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20</xdr:col>
          <xdr:colOff>276225</xdr:colOff>
          <xdr:row>17</xdr:row>
          <xdr:rowOff>238125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0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20</xdr:col>
          <xdr:colOff>276225</xdr:colOff>
          <xdr:row>18</xdr:row>
          <xdr:rowOff>238125</xdr:rowOff>
        </xdr:to>
        <xdr:sp macro="" textlink=""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0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16</xdr:row>
          <xdr:rowOff>28575</xdr:rowOff>
        </xdr:from>
        <xdr:to>
          <xdr:col>27</xdr:col>
          <xdr:colOff>276225</xdr:colOff>
          <xdr:row>16</xdr:row>
          <xdr:rowOff>238125</xdr:rowOff>
        </xdr:to>
        <xdr:sp macro="" textlink=""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0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17</xdr:row>
          <xdr:rowOff>28575</xdr:rowOff>
        </xdr:from>
        <xdr:to>
          <xdr:col>27</xdr:col>
          <xdr:colOff>276225</xdr:colOff>
          <xdr:row>17</xdr:row>
          <xdr:rowOff>238125</xdr:rowOff>
        </xdr:to>
        <xdr:sp macro="" textlink=""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0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20</xdr:row>
          <xdr:rowOff>28575</xdr:rowOff>
        </xdr:from>
        <xdr:to>
          <xdr:col>20</xdr:col>
          <xdr:colOff>276225</xdr:colOff>
          <xdr:row>20</xdr:row>
          <xdr:rowOff>238125</xdr:rowOff>
        </xdr:to>
        <xdr:sp macro="" textlink="">
          <xdr:nvSpPr>
            <xdr:cNvPr id="26643" name="Check Box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0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21</xdr:row>
          <xdr:rowOff>28575</xdr:rowOff>
        </xdr:from>
        <xdr:to>
          <xdr:col>20</xdr:col>
          <xdr:colOff>276225</xdr:colOff>
          <xdr:row>21</xdr:row>
          <xdr:rowOff>238125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0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28575</xdr:rowOff>
        </xdr:from>
        <xdr:to>
          <xdr:col>6</xdr:col>
          <xdr:colOff>276225</xdr:colOff>
          <xdr:row>26</xdr:row>
          <xdr:rowOff>238125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0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27</xdr:row>
          <xdr:rowOff>28575</xdr:rowOff>
        </xdr:from>
        <xdr:to>
          <xdr:col>6</xdr:col>
          <xdr:colOff>276225</xdr:colOff>
          <xdr:row>27</xdr:row>
          <xdr:rowOff>238125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0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28</xdr:row>
          <xdr:rowOff>28575</xdr:rowOff>
        </xdr:from>
        <xdr:to>
          <xdr:col>6</xdr:col>
          <xdr:colOff>276225</xdr:colOff>
          <xdr:row>28</xdr:row>
          <xdr:rowOff>238125</xdr:rowOff>
        </xdr:to>
        <xdr:sp macro="" textlink=""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0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26</xdr:row>
          <xdr:rowOff>28575</xdr:rowOff>
        </xdr:from>
        <xdr:to>
          <xdr:col>13</xdr:col>
          <xdr:colOff>276225</xdr:colOff>
          <xdr:row>26</xdr:row>
          <xdr:rowOff>238125</xdr:rowOff>
        </xdr:to>
        <xdr:sp macro="" textlink=""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0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27</xdr:row>
          <xdr:rowOff>28575</xdr:rowOff>
        </xdr:from>
        <xdr:to>
          <xdr:col>13</xdr:col>
          <xdr:colOff>276225</xdr:colOff>
          <xdr:row>27</xdr:row>
          <xdr:rowOff>238125</xdr:rowOff>
        </xdr:to>
        <xdr:sp macro="" textlink=""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0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16</xdr:row>
          <xdr:rowOff>28575</xdr:rowOff>
        </xdr:from>
        <xdr:to>
          <xdr:col>6</xdr:col>
          <xdr:colOff>276225</xdr:colOff>
          <xdr:row>16</xdr:row>
          <xdr:rowOff>238125</xdr:rowOff>
        </xdr:to>
        <xdr:sp macro="" textlink=""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0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17</xdr:row>
          <xdr:rowOff>28575</xdr:rowOff>
        </xdr:from>
        <xdr:to>
          <xdr:col>6</xdr:col>
          <xdr:colOff>276225</xdr:colOff>
          <xdr:row>17</xdr:row>
          <xdr:rowOff>238125</xdr:rowOff>
        </xdr:to>
        <xdr:sp macro="" textlink=""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0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28575</xdr:rowOff>
        </xdr:from>
        <xdr:to>
          <xdr:col>6</xdr:col>
          <xdr:colOff>276225</xdr:colOff>
          <xdr:row>18</xdr:row>
          <xdr:rowOff>238125</xdr:rowOff>
        </xdr:to>
        <xdr:sp macro="" textlink="">
          <xdr:nvSpPr>
            <xdr:cNvPr id="26652" name="Check Box 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0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</xdr:row>
          <xdr:rowOff>28575</xdr:rowOff>
        </xdr:from>
        <xdr:to>
          <xdr:col>6</xdr:col>
          <xdr:colOff>276225</xdr:colOff>
          <xdr:row>20</xdr:row>
          <xdr:rowOff>238125</xdr:rowOff>
        </xdr:to>
        <xdr:sp macro="" textlink="">
          <xdr:nvSpPr>
            <xdr:cNvPr id="26653" name="Check Box 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0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21</xdr:row>
          <xdr:rowOff>28575</xdr:rowOff>
        </xdr:from>
        <xdr:to>
          <xdr:col>6</xdr:col>
          <xdr:colOff>276225</xdr:colOff>
          <xdr:row>21</xdr:row>
          <xdr:rowOff>238125</xdr:rowOff>
        </xdr:to>
        <xdr:sp macro="" textlink="">
          <xdr:nvSpPr>
            <xdr:cNvPr id="26654" name="Check Box 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0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26</xdr:row>
          <xdr:rowOff>28575</xdr:rowOff>
        </xdr:from>
        <xdr:to>
          <xdr:col>20</xdr:col>
          <xdr:colOff>276225</xdr:colOff>
          <xdr:row>26</xdr:row>
          <xdr:rowOff>238125</xdr:rowOff>
        </xdr:to>
        <xdr:sp macro="" textlink="">
          <xdr:nvSpPr>
            <xdr:cNvPr id="26655" name="Check Box 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0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27</xdr:row>
          <xdr:rowOff>28575</xdr:rowOff>
        </xdr:from>
        <xdr:to>
          <xdr:col>20</xdr:col>
          <xdr:colOff>276225</xdr:colOff>
          <xdr:row>27</xdr:row>
          <xdr:rowOff>238125</xdr:rowOff>
        </xdr:to>
        <xdr:sp macro="" textlink="">
          <xdr:nvSpPr>
            <xdr:cNvPr id="26656" name="Check Box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0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28</xdr:row>
          <xdr:rowOff>28575</xdr:rowOff>
        </xdr:from>
        <xdr:to>
          <xdr:col>20</xdr:col>
          <xdr:colOff>276225</xdr:colOff>
          <xdr:row>28</xdr:row>
          <xdr:rowOff>238125</xdr:rowOff>
        </xdr:to>
        <xdr:sp macro="" textlink="">
          <xdr:nvSpPr>
            <xdr:cNvPr id="26657" name="Check Box 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0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28575</xdr:rowOff>
        </xdr:from>
        <xdr:to>
          <xdr:col>20</xdr:col>
          <xdr:colOff>276225</xdr:colOff>
          <xdr:row>30</xdr:row>
          <xdr:rowOff>238125</xdr:rowOff>
        </xdr:to>
        <xdr:sp macro="" textlink="">
          <xdr:nvSpPr>
            <xdr:cNvPr id="26658" name="Check Box 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0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28575</xdr:rowOff>
        </xdr:from>
        <xdr:to>
          <xdr:col>20</xdr:col>
          <xdr:colOff>276225</xdr:colOff>
          <xdr:row>32</xdr:row>
          <xdr:rowOff>238125</xdr:rowOff>
        </xdr:to>
        <xdr:sp macro="" textlink="">
          <xdr:nvSpPr>
            <xdr:cNvPr id="26659" name="Check Box 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0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30</xdr:row>
          <xdr:rowOff>28575</xdr:rowOff>
        </xdr:from>
        <xdr:to>
          <xdr:col>6</xdr:col>
          <xdr:colOff>276225</xdr:colOff>
          <xdr:row>30</xdr:row>
          <xdr:rowOff>238125</xdr:rowOff>
        </xdr:to>
        <xdr:sp macro="" textlink="">
          <xdr:nvSpPr>
            <xdr:cNvPr id="26660" name="Check Box 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0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32</xdr:row>
          <xdr:rowOff>28575</xdr:rowOff>
        </xdr:from>
        <xdr:to>
          <xdr:col>6</xdr:col>
          <xdr:colOff>276225</xdr:colOff>
          <xdr:row>32</xdr:row>
          <xdr:rowOff>238125</xdr:rowOff>
        </xdr:to>
        <xdr:sp macro="" textlink="">
          <xdr:nvSpPr>
            <xdr:cNvPr id="26661" name="Check Box 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0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26</xdr:row>
          <xdr:rowOff>28575</xdr:rowOff>
        </xdr:from>
        <xdr:to>
          <xdr:col>27</xdr:col>
          <xdr:colOff>276225</xdr:colOff>
          <xdr:row>26</xdr:row>
          <xdr:rowOff>238125</xdr:rowOff>
        </xdr:to>
        <xdr:sp macro="" textlink="">
          <xdr:nvSpPr>
            <xdr:cNvPr id="26662" name="Check Box 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0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27</xdr:row>
          <xdr:rowOff>28575</xdr:rowOff>
        </xdr:from>
        <xdr:to>
          <xdr:col>27</xdr:col>
          <xdr:colOff>276225</xdr:colOff>
          <xdr:row>27</xdr:row>
          <xdr:rowOff>238125</xdr:rowOff>
        </xdr:to>
        <xdr:sp macro="" textlink="">
          <xdr:nvSpPr>
            <xdr:cNvPr id="26663" name="Check Box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0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42</xdr:row>
          <xdr:rowOff>28575</xdr:rowOff>
        </xdr:from>
        <xdr:to>
          <xdr:col>6</xdr:col>
          <xdr:colOff>276225</xdr:colOff>
          <xdr:row>42</xdr:row>
          <xdr:rowOff>238125</xdr:rowOff>
        </xdr:to>
        <xdr:sp macro="" textlink="">
          <xdr:nvSpPr>
            <xdr:cNvPr id="26664" name="Check Box 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0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43</xdr:row>
          <xdr:rowOff>28575</xdr:rowOff>
        </xdr:from>
        <xdr:to>
          <xdr:col>6</xdr:col>
          <xdr:colOff>276225</xdr:colOff>
          <xdr:row>43</xdr:row>
          <xdr:rowOff>238125</xdr:rowOff>
        </xdr:to>
        <xdr:sp macro="" textlink="">
          <xdr:nvSpPr>
            <xdr:cNvPr id="26665" name="Check Box 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00000000-0008-0000-0000-00002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44</xdr:row>
          <xdr:rowOff>28575</xdr:rowOff>
        </xdr:from>
        <xdr:to>
          <xdr:col>6</xdr:col>
          <xdr:colOff>276225</xdr:colOff>
          <xdr:row>44</xdr:row>
          <xdr:rowOff>238125</xdr:rowOff>
        </xdr:to>
        <xdr:sp macro="" textlink="">
          <xdr:nvSpPr>
            <xdr:cNvPr id="26666" name="Check Box 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00000000-0008-0000-0000-00002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45</xdr:row>
          <xdr:rowOff>28575</xdr:rowOff>
        </xdr:from>
        <xdr:to>
          <xdr:col>6</xdr:col>
          <xdr:colOff>276225</xdr:colOff>
          <xdr:row>45</xdr:row>
          <xdr:rowOff>238125</xdr:rowOff>
        </xdr:to>
        <xdr:sp macro="" textlink="">
          <xdr:nvSpPr>
            <xdr:cNvPr id="26667" name="Check Box 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0000000-0008-0000-0000-00002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28575</xdr:rowOff>
        </xdr:from>
        <xdr:to>
          <xdr:col>13</xdr:col>
          <xdr:colOff>276225</xdr:colOff>
          <xdr:row>42</xdr:row>
          <xdr:rowOff>238125</xdr:rowOff>
        </xdr:to>
        <xdr:sp macro="" textlink="">
          <xdr:nvSpPr>
            <xdr:cNvPr id="26668" name="Check Box 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0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28575</xdr:rowOff>
        </xdr:from>
        <xdr:to>
          <xdr:col>13</xdr:col>
          <xdr:colOff>276225</xdr:colOff>
          <xdr:row>43</xdr:row>
          <xdr:rowOff>238125</xdr:rowOff>
        </xdr:to>
        <xdr:sp macro="" textlink="">
          <xdr:nvSpPr>
            <xdr:cNvPr id="26669" name="Check Box 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00000000-0008-0000-0000-00002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44</xdr:row>
          <xdr:rowOff>28575</xdr:rowOff>
        </xdr:from>
        <xdr:to>
          <xdr:col>13</xdr:col>
          <xdr:colOff>276225</xdr:colOff>
          <xdr:row>44</xdr:row>
          <xdr:rowOff>238125</xdr:rowOff>
        </xdr:to>
        <xdr:sp macro="" textlink="">
          <xdr:nvSpPr>
            <xdr:cNvPr id="26670" name="Check Box 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0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45</xdr:row>
          <xdr:rowOff>28575</xdr:rowOff>
        </xdr:from>
        <xdr:to>
          <xdr:col>13</xdr:col>
          <xdr:colOff>276225</xdr:colOff>
          <xdr:row>45</xdr:row>
          <xdr:rowOff>238125</xdr:rowOff>
        </xdr:to>
        <xdr:sp macro="" textlink="">
          <xdr:nvSpPr>
            <xdr:cNvPr id="26671" name="Check Box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0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47</xdr:row>
          <xdr:rowOff>28575</xdr:rowOff>
        </xdr:from>
        <xdr:to>
          <xdr:col>13</xdr:col>
          <xdr:colOff>276225</xdr:colOff>
          <xdr:row>47</xdr:row>
          <xdr:rowOff>238125</xdr:rowOff>
        </xdr:to>
        <xdr:sp macro="" textlink="">
          <xdr:nvSpPr>
            <xdr:cNvPr id="26672" name="Check Box 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0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48</xdr:row>
          <xdr:rowOff>28575</xdr:rowOff>
        </xdr:from>
        <xdr:to>
          <xdr:col>13</xdr:col>
          <xdr:colOff>276225</xdr:colOff>
          <xdr:row>48</xdr:row>
          <xdr:rowOff>238125</xdr:rowOff>
        </xdr:to>
        <xdr:sp macro="" textlink="">
          <xdr:nvSpPr>
            <xdr:cNvPr id="26673" name="Check Box 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0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49</xdr:row>
          <xdr:rowOff>28575</xdr:rowOff>
        </xdr:from>
        <xdr:to>
          <xdr:col>13</xdr:col>
          <xdr:colOff>276225</xdr:colOff>
          <xdr:row>49</xdr:row>
          <xdr:rowOff>238125</xdr:rowOff>
        </xdr:to>
        <xdr:sp macro="" textlink="">
          <xdr:nvSpPr>
            <xdr:cNvPr id="26674" name="Check Box 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00000000-0008-0000-0000-00003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50</xdr:row>
          <xdr:rowOff>28575</xdr:rowOff>
        </xdr:from>
        <xdr:to>
          <xdr:col>13</xdr:col>
          <xdr:colOff>276225</xdr:colOff>
          <xdr:row>50</xdr:row>
          <xdr:rowOff>238125</xdr:rowOff>
        </xdr:to>
        <xdr:sp macro="" textlink="">
          <xdr:nvSpPr>
            <xdr:cNvPr id="26675" name="Check Box 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0000000-0008-0000-0000-00003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51</xdr:row>
          <xdr:rowOff>28575</xdr:rowOff>
        </xdr:from>
        <xdr:to>
          <xdr:col>13</xdr:col>
          <xdr:colOff>276225</xdr:colOff>
          <xdr:row>51</xdr:row>
          <xdr:rowOff>238125</xdr:rowOff>
        </xdr:to>
        <xdr:sp macro="" textlink="">
          <xdr:nvSpPr>
            <xdr:cNvPr id="26676" name="Check Box 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00000000-0008-0000-0000-00003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52</xdr:row>
          <xdr:rowOff>28575</xdr:rowOff>
        </xdr:from>
        <xdr:to>
          <xdr:col>13</xdr:col>
          <xdr:colOff>276225</xdr:colOff>
          <xdr:row>52</xdr:row>
          <xdr:rowOff>238125</xdr:rowOff>
        </xdr:to>
        <xdr:sp macro="" textlink="">
          <xdr:nvSpPr>
            <xdr:cNvPr id="26677" name="Check Box 53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id="{00000000-0008-0000-0000-00003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28575</xdr:rowOff>
        </xdr:from>
        <xdr:to>
          <xdr:col>20</xdr:col>
          <xdr:colOff>276225</xdr:colOff>
          <xdr:row>42</xdr:row>
          <xdr:rowOff>238125</xdr:rowOff>
        </xdr:to>
        <xdr:sp macro="" textlink="">
          <xdr:nvSpPr>
            <xdr:cNvPr id="26678" name="Check Box 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00000000-0008-0000-0000-00003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43</xdr:row>
          <xdr:rowOff>28575</xdr:rowOff>
        </xdr:from>
        <xdr:to>
          <xdr:col>20</xdr:col>
          <xdr:colOff>276225</xdr:colOff>
          <xdr:row>43</xdr:row>
          <xdr:rowOff>238125</xdr:rowOff>
        </xdr:to>
        <xdr:sp macro="" textlink="">
          <xdr:nvSpPr>
            <xdr:cNvPr id="26679" name="Check Box 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00000000-0008-0000-0000-00003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28575</xdr:rowOff>
        </xdr:from>
        <xdr:to>
          <xdr:col>20</xdr:col>
          <xdr:colOff>276225</xdr:colOff>
          <xdr:row>44</xdr:row>
          <xdr:rowOff>238125</xdr:rowOff>
        </xdr:to>
        <xdr:sp macro="" textlink="">
          <xdr:nvSpPr>
            <xdr:cNvPr id="26680" name="Check Box 56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00000000-0008-0000-0000-00003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28575</xdr:rowOff>
        </xdr:from>
        <xdr:to>
          <xdr:col>20</xdr:col>
          <xdr:colOff>276225</xdr:colOff>
          <xdr:row>45</xdr:row>
          <xdr:rowOff>238125</xdr:rowOff>
        </xdr:to>
        <xdr:sp macro="" textlink="">
          <xdr:nvSpPr>
            <xdr:cNvPr id="26681" name="Check Box 57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00000000-0008-0000-0000-00003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28575</xdr:rowOff>
        </xdr:from>
        <xdr:to>
          <xdr:col>20</xdr:col>
          <xdr:colOff>276225</xdr:colOff>
          <xdr:row>47</xdr:row>
          <xdr:rowOff>238125</xdr:rowOff>
        </xdr:to>
        <xdr:sp macro="" textlink="">
          <xdr:nvSpPr>
            <xdr:cNvPr id="26682" name="Check Box 58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00000000-0008-0000-0000-00003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28575</xdr:rowOff>
        </xdr:from>
        <xdr:to>
          <xdr:col>20</xdr:col>
          <xdr:colOff>276225</xdr:colOff>
          <xdr:row>48</xdr:row>
          <xdr:rowOff>238125</xdr:rowOff>
        </xdr:to>
        <xdr:sp macro="" textlink="">
          <xdr:nvSpPr>
            <xdr:cNvPr id="26683" name="Check Box 59" hidden="1">
              <a:extLst>
                <a:ext uri="{63B3BB69-23CF-44E3-9099-C40C66FF867C}">
                  <a14:compatExt spid="_x0000_s26683"/>
                </a:ext>
                <a:ext uri="{FF2B5EF4-FFF2-40B4-BE49-F238E27FC236}">
                  <a16:creationId xmlns:a16="http://schemas.microsoft.com/office/drawing/2014/main" id="{00000000-0008-0000-0000-00003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28575</xdr:rowOff>
        </xdr:from>
        <xdr:to>
          <xdr:col>20</xdr:col>
          <xdr:colOff>276225</xdr:colOff>
          <xdr:row>49</xdr:row>
          <xdr:rowOff>238125</xdr:rowOff>
        </xdr:to>
        <xdr:sp macro="" textlink="">
          <xdr:nvSpPr>
            <xdr:cNvPr id="26684" name="Check Box 60" hidden="1">
              <a:extLst>
                <a:ext uri="{63B3BB69-23CF-44E3-9099-C40C66FF867C}">
                  <a14:compatExt spid="_x0000_s26684"/>
                </a:ext>
                <a:ext uri="{FF2B5EF4-FFF2-40B4-BE49-F238E27FC236}">
                  <a16:creationId xmlns:a16="http://schemas.microsoft.com/office/drawing/2014/main" id="{00000000-0008-0000-0000-00003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28575</xdr:rowOff>
        </xdr:from>
        <xdr:to>
          <xdr:col>20</xdr:col>
          <xdr:colOff>276225</xdr:colOff>
          <xdr:row>50</xdr:row>
          <xdr:rowOff>238125</xdr:rowOff>
        </xdr:to>
        <xdr:sp macro="" textlink="">
          <xdr:nvSpPr>
            <xdr:cNvPr id="26685" name="Check Box 61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id="{00000000-0008-0000-0000-00003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28575</xdr:rowOff>
        </xdr:from>
        <xdr:to>
          <xdr:col>20</xdr:col>
          <xdr:colOff>276225</xdr:colOff>
          <xdr:row>51</xdr:row>
          <xdr:rowOff>238125</xdr:rowOff>
        </xdr:to>
        <xdr:sp macro="" textlink="">
          <xdr:nvSpPr>
            <xdr:cNvPr id="26686" name="Check Box 62" hidden="1">
              <a:extLst>
                <a:ext uri="{63B3BB69-23CF-44E3-9099-C40C66FF867C}">
                  <a14:compatExt spid="_x0000_s26686"/>
                </a:ext>
                <a:ext uri="{FF2B5EF4-FFF2-40B4-BE49-F238E27FC236}">
                  <a16:creationId xmlns:a16="http://schemas.microsoft.com/office/drawing/2014/main" id="{00000000-0008-0000-0000-00003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28575</xdr:rowOff>
        </xdr:from>
        <xdr:to>
          <xdr:col>20</xdr:col>
          <xdr:colOff>276225</xdr:colOff>
          <xdr:row>52</xdr:row>
          <xdr:rowOff>238125</xdr:rowOff>
        </xdr:to>
        <xdr:sp macro="" textlink="">
          <xdr:nvSpPr>
            <xdr:cNvPr id="26687" name="Check Box 63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00000000-0008-0000-0000-00003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70</xdr:row>
          <xdr:rowOff>28575</xdr:rowOff>
        </xdr:from>
        <xdr:to>
          <xdr:col>13</xdr:col>
          <xdr:colOff>276225</xdr:colOff>
          <xdr:row>70</xdr:row>
          <xdr:rowOff>238125</xdr:rowOff>
        </xdr:to>
        <xdr:sp macro="" textlink="">
          <xdr:nvSpPr>
            <xdr:cNvPr id="26688" name="Check Box 64" hidden="1">
              <a:extLst>
                <a:ext uri="{63B3BB69-23CF-44E3-9099-C40C66FF867C}">
                  <a14:compatExt spid="_x0000_s26688"/>
                </a:ext>
                <a:ext uri="{FF2B5EF4-FFF2-40B4-BE49-F238E27FC236}">
                  <a16:creationId xmlns:a16="http://schemas.microsoft.com/office/drawing/2014/main" id="{00000000-0008-0000-0000-00004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71</xdr:row>
          <xdr:rowOff>28575</xdr:rowOff>
        </xdr:from>
        <xdr:to>
          <xdr:col>13</xdr:col>
          <xdr:colOff>276225</xdr:colOff>
          <xdr:row>71</xdr:row>
          <xdr:rowOff>238125</xdr:rowOff>
        </xdr:to>
        <xdr:sp macro="" textlink="">
          <xdr:nvSpPr>
            <xdr:cNvPr id="26689" name="Check Box 65" hidden="1">
              <a:extLst>
                <a:ext uri="{63B3BB69-23CF-44E3-9099-C40C66FF867C}">
                  <a14:compatExt spid="_x0000_s26689"/>
                </a:ext>
                <a:ext uri="{FF2B5EF4-FFF2-40B4-BE49-F238E27FC236}">
                  <a16:creationId xmlns:a16="http://schemas.microsoft.com/office/drawing/2014/main" id="{00000000-0008-0000-0000-00004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73</xdr:row>
          <xdr:rowOff>28575</xdr:rowOff>
        </xdr:from>
        <xdr:to>
          <xdr:col>13</xdr:col>
          <xdr:colOff>276225</xdr:colOff>
          <xdr:row>73</xdr:row>
          <xdr:rowOff>238125</xdr:rowOff>
        </xdr:to>
        <xdr:sp macro="" textlink="">
          <xdr:nvSpPr>
            <xdr:cNvPr id="26690" name="Check Box 66" hidden="1">
              <a:extLst>
                <a:ext uri="{63B3BB69-23CF-44E3-9099-C40C66FF867C}">
                  <a14:compatExt spid="_x0000_s26690"/>
                </a:ext>
                <a:ext uri="{FF2B5EF4-FFF2-40B4-BE49-F238E27FC236}">
                  <a16:creationId xmlns:a16="http://schemas.microsoft.com/office/drawing/2014/main" id="{00000000-0008-0000-0000-00004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74</xdr:row>
          <xdr:rowOff>28575</xdr:rowOff>
        </xdr:from>
        <xdr:to>
          <xdr:col>13</xdr:col>
          <xdr:colOff>276225</xdr:colOff>
          <xdr:row>74</xdr:row>
          <xdr:rowOff>238125</xdr:rowOff>
        </xdr:to>
        <xdr:sp macro="" textlink="">
          <xdr:nvSpPr>
            <xdr:cNvPr id="26691" name="Check Box 67" hidden="1">
              <a:extLst>
                <a:ext uri="{63B3BB69-23CF-44E3-9099-C40C66FF867C}">
                  <a14:compatExt spid="_x0000_s26691"/>
                </a:ext>
                <a:ext uri="{FF2B5EF4-FFF2-40B4-BE49-F238E27FC236}">
                  <a16:creationId xmlns:a16="http://schemas.microsoft.com/office/drawing/2014/main" id="{00000000-0008-0000-0000-00004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76</xdr:row>
          <xdr:rowOff>28575</xdr:rowOff>
        </xdr:from>
        <xdr:to>
          <xdr:col>13</xdr:col>
          <xdr:colOff>276225</xdr:colOff>
          <xdr:row>76</xdr:row>
          <xdr:rowOff>238125</xdr:rowOff>
        </xdr:to>
        <xdr:sp macro="" textlink="">
          <xdr:nvSpPr>
            <xdr:cNvPr id="26692" name="Check Box 68" hidden="1">
              <a:extLst>
                <a:ext uri="{63B3BB69-23CF-44E3-9099-C40C66FF867C}">
                  <a14:compatExt spid="_x0000_s26692"/>
                </a:ext>
                <a:ext uri="{FF2B5EF4-FFF2-40B4-BE49-F238E27FC236}">
                  <a16:creationId xmlns:a16="http://schemas.microsoft.com/office/drawing/2014/main" id="{00000000-0008-0000-0000-00004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77</xdr:row>
          <xdr:rowOff>28575</xdr:rowOff>
        </xdr:from>
        <xdr:to>
          <xdr:col>13</xdr:col>
          <xdr:colOff>276225</xdr:colOff>
          <xdr:row>77</xdr:row>
          <xdr:rowOff>238125</xdr:rowOff>
        </xdr:to>
        <xdr:sp macro="" textlink="">
          <xdr:nvSpPr>
            <xdr:cNvPr id="26693" name="Check Box 69" hidden="1">
              <a:extLst>
                <a:ext uri="{63B3BB69-23CF-44E3-9099-C40C66FF867C}">
                  <a14:compatExt spid="_x0000_s26693"/>
                </a:ext>
                <a:ext uri="{FF2B5EF4-FFF2-40B4-BE49-F238E27FC236}">
                  <a16:creationId xmlns:a16="http://schemas.microsoft.com/office/drawing/2014/main" id="{00000000-0008-0000-0000-00004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70</xdr:row>
          <xdr:rowOff>28575</xdr:rowOff>
        </xdr:from>
        <xdr:to>
          <xdr:col>20</xdr:col>
          <xdr:colOff>276225</xdr:colOff>
          <xdr:row>70</xdr:row>
          <xdr:rowOff>238125</xdr:rowOff>
        </xdr:to>
        <xdr:sp macro="" textlink="">
          <xdr:nvSpPr>
            <xdr:cNvPr id="26694" name="Check Box 70" hidden="1">
              <a:extLst>
                <a:ext uri="{63B3BB69-23CF-44E3-9099-C40C66FF867C}">
                  <a14:compatExt spid="_x0000_s26694"/>
                </a:ext>
                <a:ext uri="{FF2B5EF4-FFF2-40B4-BE49-F238E27FC236}">
                  <a16:creationId xmlns:a16="http://schemas.microsoft.com/office/drawing/2014/main" id="{00000000-0008-0000-0000-00004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71</xdr:row>
          <xdr:rowOff>28575</xdr:rowOff>
        </xdr:from>
        <xdr:to>
          <xdr:col>20</xdr:col>
          <xdr:colOff>276225</xdr:colOff>
          <xdr:row>71</xdr:row>
          <xdr:rowOff>238125</xdr:rowOff>
        </xdr:to>
        <xdr:sp macro="" textlink="">
          <xdr:nvSpPr>
            <xdr:cNvPr id="26695" name="Check Box 71" hidden="1">
              <a:extLst>
                <a:ext uri="{63B3BB69-23CF-44E3-9099-C40C66FF867C}">
                  <a14:compatExt spid="_x0000_s26695"/>
                </a:ext>
                <a:ext uri="{FF2B5EF4-FFF2-40B4-BE49-F238E27FC236}">
                  <a16:creationId xmlns:a16="http://schemas.microsoft.com/office/drawing/2014/main" id="{00000000-0008-0000-0000-00004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73</xdr:row>
          <xdr:rowOff>28575</xdr:rowOff>
        </xdr:from>
        <xdr:to>
          <xdr:col>20</xdr:col>
          <xdr:colOff>276225</xdr:colOff>
          <xdr:row>73</xdr:row>
          <xdr:rowOff>238125</xdr:rowOff>
        </xdr:to>
        <xdr:sp macro="" textlink="">
          <xdr:nvSpPr>
            <xdr:cNvPr id="26696" name="Check Box 72" hidden="1">
              <a:extLst>
                <a:ext uri="{63B3BB69-23CF-44E3-9099-C40C66FF867C}">
                  <a14:compatExt spid="_x0000_s26696"/>
                </a:ext>
                <a:ext uri="{FF2B5EF4-FFF2-40B4-BE49-F238E27FC236}">
                  <a16:creationId xmlns:a16="http://schemas.microsoft.com/office/drawing/2014/main" id="{00000000-0008-0000-0000-00004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74</xdr:row>
          <xdr:rowOff>28575</xdr:rowOff>
        </xdr:from>
        <xdr:to>
          <xdr:col>20</xdr:col>
          <xdr:colOff>276225</xdr:colOff>
          <xdr:row>74</xdr:row>
          <xdr:rowOff>238125</xdr:rowOff>
        </xdr:to>
        <xdr:sp macro="" textlink="">
          <xdr:nvSpPr>
            <xdr:cNvPr id="26697" name="Check Box 73" hidden="1">
              <a:extLst>
                <a:ext uri="{63B3BB69-23CF-44E3-9099-C40C66FF867C}">
                  <a14:compatExt spid="_x0000_s26697"/>
                </a:ext>
                <a:ext uri="{FF2B5EF4-FFF2-40B4-BE49-F238E27FC236}">
                  <a16:creationId xmlns:a16="http://schemas.microsoft.com/office/drawing/2014/main" id="{00000000-0008-0000-0000-00004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76</xdr:row>
          <xdr:rowOff>28575</xdr:rowOff>
        </xdr:from>
        <xdr:to>
          <xdr:col>20</xdr:col>
          <xdr:colOff>276225</xdr:colOff>
          <xdr:row>76</xdr:row>
          <xdr:rowOff>238125</xdr:rowOff>
        </xdr:to>
        <xdr:sp macro="" textlink="">
          <xdr:nvSpPr>
            <xdr:cNvPr id="26698" name="Check Box 74" hidden="1">
              <a:extLst>
                <a:ext uri="{63B3BB69-23CF-44E3-9099-C40C66FF867C}">
                  <a14:compatExt spid="_x0000_s26698"/>
                </a:ext>
                <a:ext uri="{FF2B5EF4-FFF2-40B4-BE49-F238E27FC236}">
                  <a16:creationId xmlns:a16="http://schemas.microsoft.com/office/drawing/2014/main" id="{00000000-0008-0000-0000-00004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77</xdr:row>
          <xdr:rowOff>28575</xdr:rowOff>
        </xdr:from>
        <xdr:to>
          <xdr:col>20</xdr:col>
          <xdr:colOff>276225</xdr:colOff>
          <xdr:row>77</xdr:row>
          <xdr:rowOff>238125</xdr:rowOff>
        </xdr:to>
        <xdr:sp macro="" textlink="">
          <xdr:nvSpPr>
            <xdr:cNvPr id="26699" name="Check Box 75" hidden="1">
              <a:extLst>
                <a:ext uri="{63B3BB69-23CF-44E3-9099-C40C66FF867C}">
                  <a14:compatExt spid="_x0000_s26699"/>
                </a:ext>
                <a:ext uri="{FF2B5EF4-FFF2-40B4-BE49-F238E27FC236}">
                  <a16:creationId xmlns:a16="http://schemas.microsoft.com/office/drawing/2014/main" id="{00000000-0008-0000-0000-00004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73</xdr:row>
          <xdr:rowOff>28575</xdr:rowOff>
        </xdr:from>
        <xdr:to>
          <xdr:col>6</xdr:col>
          <xdr:colOff>276225</xdr:colOff>
          <xdr:row>73</xdr:row>
          <xdr:rowOff>238125</xdr:rowOff>
        </xdr:to>
        <xdr:sp macro="" textlink="">
          <xdr:nvSpPr>
            <xdr:cNvPr id="26700" name="Check Box 76" hidden="1">
              <a:extLst>
                <a:ext uri="{63B3BB69-23CF-44E3-9099-C40C66FF867C}">
                  <a14:compatExt spid="_x0000_s26700"/>
                </a:ext>
                <a:ext uri="{FF2B5EF4-FFF2-40B4-BE49-F238E27FC236}">
                  <a16:creationId xmlns:a16="http://schemas.microsoft.com/office/drawing/2014/main" id="{00000000-0008-0000-0000-00004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89</xdr:row>
          <xdr:rowOff>28575</xdr:rowOff>
        </xdr:from>
        <xdr:to>
          <xdr:col>13</xdr:col>
          <xdr:colOff>276225</xdr:colOff>
          <xdr:row>89</xdr:row>
          <xdr:rowOff>238125</xdr:rowOff>
        </xdr:to>
        <xdr:sp macro="" textlink="">
          <xdr:nvSpPr>
            <xdr:cNvPr id="26701" name="Check Box 77" hidden="1">
              <a:extLst>
                <a:ext uri="{63B3BB69-23CF-44E3-9099-C40C66FF867C}">
                  <a14:compatExt spid="_x0000_s26701"/>
                </a:ext>
                <a:ext uri="{FF2B5EF4-FFF2-40B4-BE49-F238E27FC236}">
                  <a16:creationId xmlns:a16="http://schemas.microsoft.com/office/drawing/2014/main" id="{00000000-0008-0000-0000-00004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90</xdr:row>
          <xdr:rowOff>28575</xdr:rowOff>
        </xdr:from>
        <xdr:to>
          <xdr:col>13</xdr:col>
          <xdr:colOff>276225</xdr:colOff>
          <xdr:row>90</xdr:row>
          <xdr:rowOff>238125</xdr:rowOff>
        </xdr:to>
        <xdr:sp macro="" textlink="">
          <xdr:nvSpPr>
            <xdr:cNvPr id="26702" name="Check Box 78" hidden="1">
              <a:extLst>
                <a:ext uri="{63B3BB69-23CF-44E3-9099-C40C66FF867C}">
                  <a14:compatExt spid="_x0000_s26702"/>
                </a:ext>
                <a:ext uri="{FF2B5EF4-FFF2-40B4-BE49-F238E27FC236}">
                  <a16:creationId xmlns:a16="http://schemas.microsoft.com/office/drawing/2014/main" id="{00000000-0008-0000-0000-00004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91</xdr:row>
          <xdr:rowOff>28575</xdr:rowOff>
        </xdr:from>
        <xdr:to>
          <xdr:col>13</xdr:col>
          <xdr:colOff>276225</xdr:colOff>
          <xdr:row>91</xdr:row>
          <xdr:rowOff>238125</xdr:rowOff>
        </xdr:to>
        <xdr:sp macro="" textlink="">
          <xdr:nvSpPr>
            <xdr:cNvPr id="26703" name="Check Box 79" hidden="1">
              <a:extLst>
                <a:ext uri="{63B3BB69-23CF-44E3-9099-C40C66FF867C}">
                  <a14:compatExt spid="_x0000_s26703"/>
                </a:ext>
                <a:ext uri="{FF2B5EF4-FFF2-40B4-BE49-F238E27FC236}">
                  <a16:creationId xmlns:a16="http://schemas.microsoft.com/office/drawing/2014/main" id="{00000000-0008-0000-0000-00004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92</xdr:row>
          <xdr:rowOff>28575</xdr:rowOff>
        </xdr:from>
        <xdr:to>
          <xdr:col>13</xdr:col>
          <xdr:colOff>276225</xdr:colOff>
          <xdr:row>92</xdr:row>
          <xdr:rowOff>238125</xdr:rowOff>
        </xdr:to>
        <xdr:sp macro="" textlink="">
          <xdr:nvSpPr>
            <xdr:cNvPr id="26704" name="Check Box 80" hidden="1">
              <a:extLst>
                <a:ext uri="{63B3BB69-23CF-44E3-9099-C40C66FF867C}">
                  <a14:compatExt spid="_x0000_s26704"/>
                </a:ext>
                <a:ext uri="{FF2B5EF4-FFF2-40B4-BE49-F238E27FC236}">
                  <a16:creationId xmlns:a16="http://schemas.microsoft.com/office/drawing/2014/main" id="{00000000-0008-0000-0000-00005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93</xdr:row>
          <xdr:rowOff>28575</xdr:rowOff>
        </xdr:from>
        <xdr:to>
          <xdr:col>13</xdr:col>
          <xdr:colOff>276225</xdr:colOff>
          <xdr:row>93</xdr:row>
          <xdr:rowOff>238125</xdr:rowOff>
        </xdr:to>
        <xdr:sp macro="" textlink="">
          <xdr:nvSpPr>
            <xdr:cNvPr id="26705" name="Check Box 81" hidden="1">
              <a:extLst>
                <a:ext uri="{63B3BB69-23CF-44E3-9099-C40C66FF867C}">
                  <a14:compatExt spid="_x0000_s26705"/>
                </a:ext>
                <a:ext uri="{FF2B5EF4-FFF2-40B4-BE49-F238E27FC236}">
                  <a16:creationId xmlns:a16="http://schemas.microsoft.com/office/drawing/2014/main" id="{00000000-0008-0000-0000-00005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95</xdr:row>
          <xdr:rowOff>28575</xdr:rowOff>
        </xdr:from>
        <xdr:to>
          <xdr:col>13</xdr:col>
          <xdr:colOff>276225</xdr:colOff>
          <xdr:row>95</xdr:row>
          <xdr:rowOff>238125</xdr:rowOff>
        </xdr:to>
        <xdr:sp macro="" textlink="">
          <xdr:nvSpPr>
            <xdr:cNvPr id="26706" name="Check Box 82" hidden="1">
              <a:extLst>
                <a:ext uri="{63B3BB69-23CF-44E3-9099-C40C66FF867C}">
                  <a14:compatExt spid="_x0000_s26706"/>
                </a:ext>
                <a:ext uri="{FF2B5EF4-FFF2-40B4-BE49-F238E27FC236}">
                  <a16:creationId xmlns:a16="http://schemas.microsoft.com/office/drawing/2014/main" id="{00000000-0008-0000-0000-00005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92</xdr:row>
          <xdr:rowOff>28575</xdr:rowOff>
        </xdr:from>
        <xdr:to>
          <xdr:col>6</xdr:col>
          <xdr:colOff>276225</xdr:colOff>
          <xdr:row>92</xdr:row>
          <xdr:rowOff>238125</xdr:rowOff>
        </xdr:to>
        <xdr:sp macro="" textlink="">
          <xdr:nvSpPr>
            <xdr:cNvPr id="26707" name="Check Box 83" hidden="1">
              <a:extLst>
                <a:ext uri="{63B3BB69-23CF-44E3-9099-C40C66FF867C}">
                  <a14:compatExt spid="_x0000_s26707"/>
                </a:ext>
                <a:ext uri="{FF2B5EF4-FFF2-40B4-BE49-F238E27FC236}">
                  <a16:creationId xmlns:a16="http://schemas.microsoft.com/office/drawing/2014/main" id="{00000000-0008-0000-0000-00005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89</xdr:row>
          <xdr:rowOff>28575</xdr:rowOff>
        </xdr:from>
        <xdr:to>
          <xdr:col>20</xdr:col>
          <xdr:colOff>276225</xdr:colOff>
          <xdr:row>89</xdr:row>
          <xdr:rowOff>238125</xdr:rowOff>
        </xdr:to>
        <xdr:sp macro="" textlink="">
          <xdr:nvSpPr>
            <xdr:cNvPr id="26708" name="Check Box 84" hidden="1">
              <a:extLst>
                <a:ext uri="{63B3BB69-23CF-44E3-9099-C40C66FF867C}">
                  <a14:compatExt spid="_x0000_s26708"/>
                </a:ext>
                <a:ext uri="{FF2B5EF4-FFF2-40B4-BE49-F238E27FC236}">
                  <a16:creationId xmlns:a16="http://schemas.microsoft.com/office/drawing/2014/main" id="{00000000-0008-0000-0000-00005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90</xdr:row>
          <xdr:rowOff>28575</xdr:rowOff>
        </xdr:from>
        <xdr:to>
          <xdr:col>20</xdr:col>
          <xdr:colOff>276225</xdr:colOff>
          <xdr:row>90</xdr:row>
          <xdr:rowOff>238125</xdr:rowOff>
        </xdr:to>
        <xdr:sp macro="" textlink="">
          <xdr:nvSpPr>
            <xdr:cNvPr id="26709" name="Check Box 85" hidden="1">
              <a:extLst>
                <a:ext uri="{63B3BB69-23CF-44E3-9099-C40C66FF867C}">
                  <a14:compatExt spid="_x0000_s26709"/>
                </a:ext>
                <a:ext uri="{FF2B5EF4-FFF2-40B4-BE49-F238E27FC236}">
                  <a16:creationId xmlns:a16="http://schemas.microsoft.com/office/drawing/2014/main" id="{00000000-0008-0000-0000-00005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91</xdr:row>
          <xdr:rowOff>28575</xdr:rowOff>
        </xdr:from>
        <xdr:to>
          <xdr:col>20</xdr:col>
          <xdr:colOff>276225</xdr:colOff>
          <xdr:row>91</xdr:row>
          <xdr:rowOff>238125</xdr:rowOff>
        </xdr:to>
        <xdr:sp macro="" textlink="">
          <xdr:nvSpPr>
            <xdr:cNvPr id="26710" name="Check Box 86" hidden="1">
              <a:extLst>
                <a:ext uri="{63B3BB69-23CF-44E3-9099-C40C66FF867C}">
                  <a14:compatExt spid="_x0000_s26710"/>
                </a:ext>
                <a:ext uri="{FF2B5EF4-FFF2-40B4-BE49-F238E27FC236}">
                  <a16:creationId xmlns:a16="http://schemas.microsoft.com/office/drawing/2014/main" id="{00000000-0008-0000-0000-00005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92</xdr:row>
          <xdr:rowOff>28575</xdr:rowOff>
        </xdr:from>
        <xdr:to>
          <xdr:col>20</xdr:col>
          <xdr:colOff>276225</xdr:colOff>
          <xdr:row>92</xdr:row>
          <xdr:rowOff>238125</xdr:rowOff>
        </xdr:to>
        <xdr:sp macro="" textlink="">
          <xdr:nvSpPr>
            <xdr:cNvPr id="26711" name="Check Box 87" hidden="1">
              <a:extLst>
                <a:ext uri="{63B3BB69-23CF-44E3-9099-C40C66FF867C}">
                  <a14:compatExt spid="_x0000_s26711"/>
                </a:ext>
                <a:ext uri="{FF2B5EF4-FFF2-40B4-BE49-F238E27FC236}">
                  <a16:creationId xmlns:a16="http://schemas.microsoft.com/office/drawing/2014/main" id="{00000000-0008-0000-0000-00005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93</xdr:row>
          <xdr:rowOff>28575</xdr:rowOff>
        </xdr:from>
        <xdr:to>
          <xdr:col>20</xdr:col>
          <xdr:colOff>276225</xdr:colOff>
          <xdr:row>93</xdr:row>
          <xdr:rowOff>238125</xdr:rowOff>
        </xdr:to>
        <xdr:sp macro="" textlink="">
          <xdr:nvSpPr>
            <xdr:cNvPr id="26712" name="Check Box 88" hidden="1">
              <a:extLst>
                <a:ext uri="{63B3BB69-23CF-44E3-9099-C40C66FF867C}">
                  <a14:compatExt spid="_x0000_s26712"/>
                </a:ext>
                <a:ext uri="{FF2B5EF4-FFF2-40B4-BE49-F238E27FC236}">
                  <a16:creationId xmlns:a16="http://schemas.microsoft.com/office/drawing/2014/main" id="{00000000-0008-0000-0000-00005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95</xdr:row>
          <xdr:rowOff>28575</xdr:rowOff>
        </xdr:from>
        <xdr:to>
          <xdr:col>20</xdr:col>
          <xdr:colOff>276225</xdr:colOff>
          <xdr:row>95</xdr:row>
          <xdr:rowOff>238125</xdr:rowOff>
        </xdr:to>
        <xdr:sp macro="" textlink="">
          <xdr:nvSpPr>
            <xdr:cNvPr id="26713" name="Check Box 89" hidden="1">
              <a:extLst>
                <a:ext uri="{63B3BB69-23CF-44E3-9099-C40C66FF867C}">
                  <a14:compatExt spid="_x0000_s26713"/>
                </a:ext>
                <a:ext uri="{FF2B5EF4-FFF2-40B4-BE49-F238E27FC236}">
                  <a16:creationId xmlns:a16="http://schemas.microsoft.com/office/drawing/2014/main" id="{00000000-0008-0000-0000-00005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108</xdr:row>
          <xdr:rowOff>28575</xdr:rowOff>
        </xdr:from>
        <xdr:to>
          <xdr:col>6</xdr:col>
          <xdr:colOff>276225</xdr:colOff>
          <xdr:row>108</xdr:row>
          <xdr:rowOff>238125</xdr:rowOff>
        </xdr:to>
        <xdr:sp macro="" textlink="">
          <xdr:nvSpPr>
            <xdr:cNvPr id="26714" name="Check Box 90" hidden="1">
              <a:extLst>
                <a:ext uri="{63B3BB69-23CF-44E3-9099-C40C66FF867C}">
                  <a14:compatExt spid="_x0000_s26714"/>
                </a:ext>
                <a:ext uri="{FF2B5EF4-FFF2-40B4-BE49-F238E27FC236}">
                  <a16:creationId xmlns:a16="http://schemas.microsoft.com/office/drawing/2014/main" id="{00000000-0008-0000-0000-00005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106</xdr:row>
          <xdr:rowOff>28575</xdr:rowOff>
        </xdr:from>
        <xdr:to>
          <xdr:col>13</xdr:col>
          <xdr:colOff>276225</xdr:colOff>
          <xdr:row>106</xdr:row>
          <xdr:rowOff>238125</xdr:rowOff>
        </xdr:to>
        <xdr:sp macro="" textlink="">
          <xdr:nvSpPr>
            <xdr:cNvPr id="26715" name="Check Box 91" hidden="1">
              <a:extLst>
                <a:ext uri="{63B3BB69-23CF-44E3-9099-C40C66FF867C}">
                  <a14:compatExt spid="_x0000_s26715"/>
                </a:ext>
                <a:ext uri="{FF2B5EF4-FFF2-40B4-BE49-F238E27FC236}">
                  <a16:creationId xmlns:a16="http://schemas.microsoft.com/office/drawing/2014/main" id="{00000000-0008-0000-0000-00005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108</xdr:row>
          <xdr:rowOff>28575</xdr:rowOff>
        </xdr:from>
        <xdr:to>
          <xdr:col>13</xdr:col>
          <xdr:colOff>276225</xdr:colOff>
          <xdr:row>108</xdr:row>
          <xdr:rowOff>238125</xdr:rowOff>
        </xdr:to>
        <xdr:sp macro="" textlink="">
          <xdr:nvSpPr>
            <xdr:cNvPr id="26716" name="Check Box 92" hidden="1">
              <a:extLst>
                <a:ext uri="{63B3BB69-23CF-44E3-9099-C40C66FF867C}">
                  <a14:compatExt spid="_x0000_s26716"/>
                </a:ext>
                <a:ext uri="{FF2B5EF4-FFF2-40B4-BE49-F238E27FC236}">
                  <a16:creationId xmlns:a16="http://schemas.microsoft.com/office/drawing/2014/main" id="{00000000-0008-0000-0000-00005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109</xdr:row>
          <xdr:rowOff>28575</xdr:rowOff>
        </xdr:from>
        <xdr:to>
          <xdr:col>13</xdr:col>
          <xdr:colOff>276225</xdr:colOff>
          <xdr:row>109</xdr:row>
          <xdr:rowOff>238125</xdr:rowOff>
        </xdr:to>
        <xdr:sp macro="" textlink="">
          <xdr:nvSpPr>
            <xdr:cNvPr id="26717" name="Check Box 93" hidden="1">
              <a:extLst>
                <a:ext uri="{63B3BB69-23CF-44E3-9099-C40C66FF867C}">
                  <a14:compatExt spid="_x0000_s26717"/>
                </a:ext>
                <a:ext uri="{FF2B5EF4-FFF2-40B4-BE49-F238E27FC236}">
                  <a16:creationId xmlns:a16="http://schemas.microsoft.com/office/drawing/2014/main" id="{00000000-0008-0000-0000-00005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110</xdr:row>
          <xdr:rowOff>28575</xdr:rowOff>
        </xdr:from>
        <xdr:to>
          <xdr:col>13</xdr:col>
          <xdr:colOff>276225</xdr:colOff>
          <xdr:row>110</xdr:row>
          <xdr:rowOff>238125</xdr:rowOff>
        </xdr:to>
        <xdr:sp macro="" textlink="">
          <xdr:nvSpPr>
            <xdr:cNvPr id="26718" name="Check Box 94" hidden="1">
              <a:extLst>
                <a:ext uri="{63B3BB69-23CF-44E3-9099-C40C66FF867C}">
                  <a14:compatExt spid="_x0000_s26718"/>
                </a:ext>
                <a:ext uri="{FF2B5EF4-FFF2-40B4-BE49-F238E27FC236}">
                  <a16:creationId xmlns:a16="http://schemas.microsoft.com/office/drawing/2014/main" id="{00000000-0008-0000-0000-00005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106</xdr:row>
          <xdr:rowOff>28575</xdr:rowOff>
        </xdr:from>
        <xdr:to>
          <xdr:col>20</xdr:col>
          <xdr:colOff>276225</xdr:colOff>
          <xdr:row>106</xdr:row>
          <xdr:rowOff>238125</xdr:rowOff>
        </xdr:to>
        <xdr:sp macro="" textlink="">
          <xdr:nvSpPr>
            <xdr:cNvPr id="26719" name="Check Box 95" hidden="1">
              <a:extLst>
                <a:ext uri="{63B3BB69-23CF-44E3-9099-C40C66FF867C}">
                  <a14:compatExt spid="_x0000_s26719"/>
                </a:ext>
                <a:ext uri="{FF2B5EF4-FFF2-40B4-BE49-F238E27FC236}">
                  <a16:creationId xmlns:a16="http://schemas.microsoft.com/office/drawing/2014/main" id="{00000000-0008-0000-0000-00005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108</xdr:row>
          <xdr:rowOff>28575</xdr:rowOff>
        </xdr:from>
        <xdr:to>
          <xdr:col>20</xdr:col>
          <xdr:colOff>276225</xdr:colOff>
          <xdr:row>108</xdr:row>
          <xdr:rowOff>238125</xdr:rowOff>
        </xdr:to>
        <xdr:sp macro="" textlink="">
          <xdr:nvSpPr>
            <xdr:cNvPr id="26720" name="Check Box 96" hidden="1">
              <a:extLst>
                <a:ext uri="{63B3BB69-23CF-44E3-9099-C40C66FF867C}">
                  <a14:compatExt spid="_x0000_s26720"/>
                </a:ext>
                <a:ext uri="{FF2B5EF4-FFF2-40B4-BE49-F238E27FC236}">
                  <a16:creationId xmlns:a16="http://schemas.microsoft.com/office/drawing/2014/main" id="{00000000-0008-0000-0000-00006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109</xdr:row>
          <xdr:rowOff>28575</xdr:rowOff>
        </xdr:from>
        <xdr:to>
          <xdr:col>20</xdr:col>
          <xdr:colOff>276225</xdr:colOff>
          <xdr:row>109</xdr:row>
          <xdr:rowOff>238125</xdr:rowOff>
        </xdr:to>
        <xdr:sp macro="" textlink="">
          <xdr:nvSpPr>
            <xdr:cNvPr id="26721" name="Check Box 97" hidden="1">
              <a:extLst>
                <a:ext uri="{63B3BB69-23CF-44E3-9099-C40C66FF867C}">
                  <a14:compatExt spid="_x0000_s26721"/>
                </a:ext>
                <a:ext uri="{FF2B5EF4-FFF2-40B4-BE49-F238E27FC236}">
                  <a16:creationId xmlns:a16="http://schemas.microsoft.com/office/drawing/2014/main" id="{00000000-0008-0000-0000-00006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110</xdr:row>
          <xdr:rowOff>28575</xdr:rowOff>
        </xdr:from>
        <xdr:to>
          <xdr:col>20</xdr:col>
          <xdr:colOff>276225</xdr:colOff>
          <xdr:row>110</xdr:row>
          <xdr:rowOff>238125</xdr:rowOff>
        </xdr:to>
        <xdr:sp macro="" textlink="">
          <xdr:nvSpPr>
            <xdr:cNvPr id="26722" name="Check Box 98" hidden="1">
              <a:extLst>
                <a:ext uri="{63B3BB69-23CF-44E3-9099-C40C66FF867C}">
                  <a14:compatExt spid="_x0000_s26722"/>
                </a:ext>
                <a:ext uri="{FF2B5EF4-FFF2-40B4-BE49-F238E27FC236}">
                  <a16:creationId xmlns:a16="http://schemas.microsoft.com/office/drawing/2014/main" id="{00000000-0008-0000-0000-00006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127</xdr:row>
          <xdr:rowOff>28575</xdr:rowOff>
        </xdr:from>
        <xdr:to>
          <xdr:col>6</xdr:col>
          <xdr:colOff>276225</xdr:colOff>
          <xdr:row>127</xdr:row>
          <xdr:rowOff>238125</xdr:rowOff>
        </xdr:to>
        <xdr:sp macro="" textlink="">
          <xdr:nvSpPr>
            <xdr:cNvPr id="26723" name="Check Box 99" hidden="1">
              <a:extLst>
                <a:ext uri="{63B3BB69-23CF-44E3-9099-C40C66FF867C}">
                  <a14:compatExt spid="_x0000_s26723"/>
                </a:ext>
                <a:ext uri="{FF2B5EF4-FFF2-40B4-BE49-F238E27FC236}">
                  <a16:creationId xmlns:a16="http://schemas.microsoft.com/office/drawing/2014/main" id="{00000000-0008-0000-0000-00006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129</xdr:row>
          <xdr:rowOff>28575</xdr:rowOff>
        </xdr:from>
        <xdr:to>
          <xdr:col>6</xdr:col>
          <xdr:colOff>276225</xdr:colOff>
          <xdr:row>129</xdr:row>
          <xdr:rowOff>238125</xdr:rowOff>
        </xdr:to>
        <xdr:sp macro="" textlink="">
          <xdr:nvSpPr>
            <xdr:cNvPr id="26724" name="Check Box 100" hidden="1">
              <a:extLst>
                <a:ext uri="{63B3BB69-23CF-44E3-9099-C40C66FF867C}">
                  <a14:compatExt spid="_x0000_s26724"/>
                </a:ext>
                <a:ext uri="{FF2B5EF4-FFF2-40B4-BE49-F238E27FC236}">
                  <a16:creationId xmlns:a16="http://schemas.microsoft.com/office/drawing/2014/main" id="{00000000-0008-0000-0000-00006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130</xdr:row>
          <xdr:rowOff>28575</xdr:rowOff>
        </xdr:from>
        <xdr:to>
          <xdr:col>6</xdr:col>
          <xdr:colOff>276225</xdr:colOff>
          <xdr:row>130</xdr:row>
          <xdr:rowOff>238125</xdr:rowOff>
        </xdr:to>
        <xdr:sp macro="" textlink="">
          <xdr:nvSpPr>
            <xdr:cNvPr id="26725" name="Check Box 101" hidden="1">
              <a:extLst>
                <a:ext uri="{63B3BB69-23CF-44E3-9099-C40C66FF867C}">
                  <a14:compatExt spid="_x0000_s26725"/>
                </a:ext>
                <a:ext uri="{FF2B5EF4-FFF2-40B4-BE49-F238E27FC236}">
                  <a16:creationId xmlns:a16="http://schemas.microsoft.com/office/drawing/2014/main" id="{00000000-0008-0000-0000-00006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133</xdr:row>
          <xdr:rowOff>28575</xdr:rowOff>
        </xdr:from>
        <xdr:to>
          <xdr:col>6</xdr:col>
          <xdr:colOff>276225</xdr:colOff>
          <xdr:row>133</xdr:row>
          <xdr:rowOff>238125</xdr:rowOff>
        </xdr:to>
        <xdr:sp macro="" textlink="">
          <xdr:nvSpPr>
            <xdr:cNvPr id="26726" name="Check Box 102" hidden="1">
              <a:extLst>
                <a:ext uri="{63B3BB69-23CF-44E3-9099-C40C66FF867C}">
                  <a14:compatExt spid="_x0000_s26726"/>
                </a:ext>
                <a:ext uri="{FF2B5EF4-FFF2-40B4-BE49-F238E27FC236}">
                  <a16:creationId xmlns:a16="http://schemas.microsoft.com/office/drawing/2014/main" id="{00000000-0008-0000-0000-00006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138</xdr:row>
          <xdr:rowOff>28575</xdr:rowOff>
        </xdr:from>
        <xdr:to>
          <xdr:col>6</xdr:col>
          <xdr:colOff>276225</xdr:colOff>
          <xdr:row>138</xdr:row>
          <xdr:rowOff>238125</xdr:rowOff>
        </xdr:to>
        <xdr:sp macro="" textlink="">
          <xdr:nvSpPr>
            <xdr:cNvPr id="26727" name="Check Box 103" hidden="1">
              <a:extLst>
                <a:ext uri="{63B3BB69-23CF-44E3-9099-C40C66FF867C}">
                  <a14:compatExt spid="_x0000_s26727"/>
                </a:ext>
                <a:ext uri="{FF2B5EF4-FFF2-40B4-BE49-F238E27FC236}">
                  <a16:creationId xmlns:a16="http://schemas.microsoft.com/office/drawing/2014/main" id="{00000000-0008-0000-0000-00006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141</xdr:row>
          <xdr:rowOff>28575</xdr:rowOff>
        </xdr:from>
        <xdr:to>
          <xdr:col>6</xdr:col>
          <xdr:colOff>276225</xdr:colOff>
          <xdr:row>141</xdr:row>
          <xdr:rowOff>238125</xdr:rowOff>
        </xdr:to>
        <xdr:sp macro="" textlink="">
          <xdr:nvSpPr>
            <xdr:cNvPr id="26728" name="Check Box 104" hidden="1">
              <a:extLst>
                <a:ext uri="{63B3BB69-23CF-44E3-9099-C40C66FF867C}">
                  <a14:compatExt spid="_x0000_s26728"/>
                </a:ext>
                <a:ext uri="{FF2B5EF4-FFF2-40B4-BE49-F238E27FC236}">
                  <a16:creationId xmlns:a16="http://schemas.microsoft.com/office/drawing/2014/main" id="{00000000-0008-0000-0000-00006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144</xdr:row>
          <xdr:rowOff>28575</xdr:rowOff>
        </xdr:from>
        <xdr:to>
          <xdr:col>6</xdr:col>
          <xdr:colOff>276225</xdr:colOff>
          <xdr:row>144</xdr:row>
          <xdr:rowOff>238125</xdr:rowOff>
        </xdr:to>
        <xdr:sp macro="" textlink="">
          <xdr:nvSpPr>
            <xdr:cNvPr id="26729" name="Check Box 105" hidden="1">
              <a:extLst>
                <a:ext uri="{63B3BB69-23CF-44E3-9099-C40C66FF867C}">
                  <a14:compatExt spid="_x0000_s26729"/>
                </a:ext>
                <a:ext uri="{FF2B5EF4-FFF2-40B4-BE49-F238E27FC236}">
                  <a16:creationId xmlns:a16="http://schemas.microsoft.com/office/drawing/2014/main" id="{00000000-0008-0000-0000-00006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145</xdr:row>
          <xdr:rowOff>28575</xdr:rowOff>
        </xdr:from>
        <xdr:to>
          <xdr:col>6</xdr:col>
          <xdr:colOff>276225</xdr:colOff>
          <xdr:row>145</xdr:row>
          <xdr:rowOff>238125</xdr:rowOff>
        </xdr:to>
        <xdr:sp macro="" textlink="">
          <xdr:nvSpPr>
            <xdr:cNvPr id="26730" name="Check Box 106" hidden="1">
              <a:extLst>
                <a:ext uri="{63B3BB69-23CF-44E3-9099-C40C66FF867C}">
                  <a14:compatExt spid="_x0000_s26730"/>
                </a:ext>
                <a:ext uri="{FF2B5EF4-FFF2-40B4-BE49-F238E27FC236}">
                  <a16:creationId xmlns:a16="http://schemas.microsoft.com/office/drawing/2014/main" id="{00000000-0008-0000-0000-00006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127</xdr:row>
          <xdr:rowOff>28575</xdr:rowOff>
        </xdr:from>
        <xdr:to>
          <xdr:col>13</xdr:col>
          <xdr:colOff>276225</xdr:colOff>
          <xdr:row>127</xdr:row>
          <xdr:rowOff>238125</xdr:rowOff>
        </xdr:to>
        <xdr:sp macro="" textlink="">
          <xdr:nvSpPr>
            <xdr:cNvPr id="26731" name="Check Box 107" hidden="1">
              <a:extLst>
                <a:ext uri="{63B3BB69-23CF-44E3-9099-C40C66FF867C}">
                  <a14:compatExt spid="_x0000_s26731"/>
                </a:ext>
                <a:ext uri="{FF2B5EF4-FFF2-40B4-BE49-F238E27FC236}">
                  <a16:creationId xmlns:a16="http://schemas.microsoft.com/office/drawing/2014/main" id="{00000000-0008-0000-0000-00006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129</xdr:row>
          <xdr:rowOff>28575</xdr:rowOff>
        </xdr:from>
        <xdr:to>
          <xdr:col>13</xdr:col>
          <xdr:colOff>276225</xdr:colOff>
          <xdr:row>129</xdr:row>
          <xdr:rowOff>238125</xdr:rowOff>
        </xdr:to>
        <xdr:sp macro="" textlink="">
          <xdr:nvSpPr>
            <xdr:cNvPr id="26732" name="Check Box 108" hidden="1">
              <a:extLst>
                <a:ext uri="{63B3BB69-23CF-44E3-9099-C40C66FF867C}">
                  <a14:compatExt spid="_x0000_s26732"/>
                </a:ext>
                <a:ext uri="{FF2B5EF4-FFF2-40B4-BE49-F238E27FC236}">
                  <a16:creationId xmlns:a16="http://schemas.microsoft.com/office/drawing/2014/main" id="{00000000-0008-0000-0000-00006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130</xdr:row>
          <xdr:rowOff>28575</xdr:rowOff>
        </xdr:from>
        <xdr:to>
          <xdr:col>13</xdr:col>
          <xdr:colOff>276225</xdr:colOff>
          <xdr:row>130</xdr:row>
          <xdr:rowOff>238125</xdr:rowOff>
        </xdr:to>
        <xdr:sp macro="" textlink="">
          <xdr:nvSpPr>
            <xdr:cNvPr id="26733" name="Check Box 109" hidden="1">
              <a:extLst>
                <a:ext uri="{63B3BB69-23CF-44E3-9099-C40C66FF867C}">
                  <a14:compatExt spid="_x0000_s26733"/>
                </a:ext>
                <a:ext uri="{FF2B5EF4-FFF2-40B4-BE49-F238E27FC236}">
                  <a16:creationId xmlns:a16="http://schemas.microsoft.com/office/drawing/2014/main" id="{00000000-0008-0000-0000-00006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133</xdr:row>
          <xdr:rowOff>28575</xdr:rowOff>
        </xdr:from>
        <xdr:to>
          <xdr:col>13</xdr:col>
          <xdr:colOff>276225</xdr:colOff>
          <xdr:row>133</xdr:row>
          <xdr:rowOff>238125</xdr:rowOff>
        </xdr:to>
        <xdr:sp macro="" textlink="">
          <xdr:nvSpPr>
            <xdr:cNvPr id="26734" name="Check Box 110" hidden="1">
              <a:extLst>
                <a:ext uri="{63B3BB69-23CF-44E3-9099-C40C66FF867C}">
                  <a14:compatExt spid="_x0000_s26734"/>
                </a:ext>
                <a:ext uri="{FF2B5EF4-FFF2-40B4-BE49-F238E27FC236}">
                  <a16:creationId xmlns:a16="http://schemas.microsoft.com/office/drawing/2014/main" id="{00000000-0008-0000-0000-00006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136</xdr:row>
          <xdr:rowOff>28575</xdr:rowOff>
        </xdr:from>
        <xdr:to>
          <xdr:col>13</xdr:col>
          <xdr:colOff>276225</xdr:colOff>
          <xdr:row>136</xdr:row>
          <xdr:rowOff>238125</xdr:rowOff>
        </xdr:to>
        <xdr:sp macro="" textlink="">
          <xdr:nvSpPr>
            <xdr:cNvPr id="26735" name="Check Box 111" hidden="1">
              <a:extLst>
                <a:ext uri="{63B3BB69-23CF-44E3-9099-C40C66FF867C}">
                  <a14:compatExt spid="_x0000_s26735"/>
                </a:ext>
                <a:ext uri="{FF2B5EF4-FFF2-40B4-BE49-F238E27FC236}">
                  <a16:creationId xmlns:a16="http://schemas.microsoft.com/office/drawing/2014/main" id="{00000000-0008-0000-0000-00006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138</xdr:row>
          <xdr:rowOff>28575</xdr:rowOff>
        </xdr:from>
        <xdr:to>
          <xdr:col>13</xdr:col>
          <xdr:colOff>276225</xdr:colOff>
          <xdr:row>138</xdr:row>
          <xdr:rowOff>238125</xdr:rowOff>
        </xdr:to>
        <xdr:sp macro="" textlink="">
          <xdr:nvSpPr>
            <xdr:cNvPr id="26736" name="Check Box 112" hidden="1">
              <a:extLst>
                <a:ext uri="{63B3BB69-23CF-44E3-9099-C40C66FF867C}">
                  <a14:compatExt spid="_x0000_s26736"/>
                </a:ext>
                <a:ext uri="{FF2B5EF4-FFF2-40B4-BE49-F238E27FC236}">
                  <a16:creationId xmlns:a16="http://schemas.microsoft.com/office/drawing/2014/main" id="{00000000-0008-0000-0000-00007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141</xdr:row>
          <xdr:rowOff>28575</xdr:rowOff>
        </xdr:from>
        <xdr:to>
          <xdr:col>13</xdr:col>
          <xdr:colOff>276225</xdr:colOff>
          <xdr:row>141</xdr:row>
          <xdr:rowOff>238125</xdr:rowOff>
        </xdr:to>
        <xdr:sp macro="" textlink="">
          <xdr:nvSpPr>
            <xdr:cNvPr id="26737" name="Check Box 113" hidden="1">
              <a:extLst>
                <a:ext uri="{63B3BB69-23CF-44E3-9099-C40C66FF867C}">
                  <a14:compatExt spid="_x0000_s26737"/>
                </a:ext>
                <a:ext uri="{FF2B5EF4-FFF2-40B4-BE49-F238E27FC236}">
                  <a16:creationId xmlns:a16="http://schemas.microsoft.com/office/drawing/2014/main" id="{00000000-0008-0000-0000-00007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144</xdr:row>
          <xdr:rowOff>28575</xdr:rowOff>
        </xdr:from>
        <xdr:to>
          <xdr:col>13</xdr:col>
          <xdr:colOff>276225</xdr:colOff>
          <xdr:row>144</xdr:row>
          <xdr:rowOff>238125</xdr:rowOff>
        </xdr:to>
        <xdr:sp macro="" textlink="">
          <xdr:nvSpPr>
            <xdr:cNvPr id="26738" name="Check Box 114" hidden="1">
              <a:extLst>
                <a:ext uri="{63B3BB69-23CF-44E3-9099-C40C66FF867C}">
                  <a14:compatExt spid="_x0000_s26738"/>
                </a:ext>
                <a:ext uri="{FF2B5EF4-FFF2-40B4-BE49-F238E27FC236}">
                  <a16:creationId xmlns:a16="http://schemas.microsoft.com/office/drawing/2014/main" id="{00000000-0008-0000-0000-00007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145</xdr:row>
          <xdr:rowOff>28575</xdr:rowOff>
        </xdr:from>
        <xdr:to>
          <xdr:col>13</xdr:col>
          <xdr:colOff>276225</xdr:colOff>
          <xdr:row>145</xdr:row>
          <xdr:rowOff>238125</xdr:rowOff>
        </xdr:to>
        <xdr:sp macro="" textlink="">
          <xdr:nvSpPr>
            <xdr:cNvPr id="26739" name="Check Box 115" hidden="1">
              <a:extLst>
                <a:ext uri="{63B3BB69-23CF-44E3-9099-C40C66FF867C}">
                  <a14:compatExt spid="_x0000_s26739"/>
                </a:ext>
                <a:ext uri="{FF2B5EF4-FFF2-40B4-BE49-F238E27FC236}">
                  <a16:creationId xmlns:a16="http://schemas.microsoft.com/office/drawing/2014/main" id="{00000000-0008-0000-0000-00007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127</xdr:row>
          <xdr:rowOff>28575</xdr:rowOff>
        </xdr:from>
        <xdr:to>
          <xdr:col>20</xdr:col>
          <xdr:colOff>276225</xdr:colOff>
          <xdr:row>127</xdr:row>
          <xdr:rowOff>238125</xdr:rowOff>
        </xdr:to>
        <xdr:sp macro="" textlink="">
          <xdr:nvSpPr>
            <xdr:cNvPr id="26740" name="Check Box 116" hidden="1">
              <a:extLst>
                <a:ext uri="{63B3BB69-23CF-44E3-9099-C40C66FF867C}">
                  <a14:compatExt spid="_x0000_s26740"/>
                </a:ext>
                <a:ext uri="{FF2B5EF4-FFF2-40B4-BE49-F238E27FC236}">
                  <a16:creationId xmlns:a16="http://schemas.microsoft.com/office/drawing/2014/main" id="{00000000-0008-0000-0000-00007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129</xdr:row>
          <xdr:rowOff>28575</xdr:rowOff>
        </xdr:from>
        <xdr:to>
          <xdr:col>20</xdr:col>
          <xdr:colOff>276225</xdr:colOff>
          <xdr:row>129</xdr:row>
          <xdr:rowOff>238125</xdr:rowOff>
        </xdr:to>
        <xdr:sp macro="" textlink="">
          <xdr:nvSpPr>
            <xdr:cNvPr id="26741" name="Check Box 117" hidden="1">
              <a:extLst>
                <a:ext uri="{63B3BB69-23CF-44E3-9099-C40C66FF867C}">
                  <a14:compatExt spid="_x0000_s26741"/>
                </a:ext>
                <a:ext uri="{FF2B5EF4-FFF2-40B4-BE49-F238E27FC236}">
                  <a16:creationId xmlns:a16="http://schemas.microsoft.com/office/drawing/2014/main" id="{00000000-0008-0000-0000-00007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130</xdr:row>
          <xdr:rowOff>28575</xdr:rowOff>
        </xdr:from>
        <xdr:to>
          <xdr:col>20</xdr:col>
          <xdr:colOff>276225</xdr:colOff>
          <xdr:row>130</xdr:row>
          <xdr:rowOff>238125</xdr:rowOff>
        </xdr:to>
        <xdr:sp macro="" textlink="">
          <xdr:nvSpPr>
            <xdr:cNvPr id="26742" name="Check Box 118" hidden="1">
              <a:extLst>
                <a:ext uri="{63B3BB69-23CF-44E3-9099-C40C66FF867C}">
                  <a14:compatExt spid="_x0000_s26742"/>
                </a:ext>
                <a:ext uri="{FF2B5EF4-FFF2-40B4-BE49-F238E27FC236}">
                  <a16:creationId xmlns:a16="http://schemas.microsoft.com/office/drawing/2014/main" id="{00000000-0008-0000-0000-00007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136</xdr:row>
          <xdr:rowOff>28575</xdr:rowOff>
        </xdr:from>
        <xdr:to>
          <xdr:col>20</xdr:col>
          <xdr:colOff>276225</xdr:colOff>
          <xdr:row>136</xdr:row>
          <xdr:rowOff>238125</xdr:rowOff>
        </xdr:to>
        <xdr:sp macro="" textlink="">
          <xdr:nvSpPr>
            <xdr:cNvPr id="26743" name="Check Box 119" hidden="1">
              <a:extLst>
                <a:ext uri="{63B3BB69-23CF-44E3-9099-C40C66FF867C}">
                  <a14:compatExt spid="_x0000_s26743"/>
                </a:ext>
                <a:ext uri="{FF2B5EF4-FFF2-40B4-BE49-F238E27FC236}">
                  <a16:creationId xmlns:a16="http://schemas.microsoft.com/office/drawing/2014/main" id="{00000000-0008-0000-0000-00007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144</xdr:row>
          <xdr:rowOff>28575</xdr:rowOff>
        </xdr:from>
        <xdr:to>
          <xdr:col>20</xdr:col>
          <xdr:colOff>276225</xdr:colOff>
          <xdr:row>144</xdr:row>
          <xdr:rowOff>238125</xdr:rowOff>
        </xdr:to>
        <xdr:sp macro="" textlink="">
          <xdr:nvSpPr>
            <xdr:cNvPr id="26744" name="Check Box 120" hidden="1">
              <a:extLst>
                <a:ext uri="{63B3BB69-23CF-44E3-9099-C40C66FF867C}">
                  <a14:compatExt spid="_x0000_s26744"/>
                </a:ext>
                <a:ext uri="{FF2B5EF4-FFF2-40B4-BE49-F238E27FC236}">
                  <a16:creationId xmlns:a16="http://schemas.microsoft.com/office/drawing/2014/main" id="{00000000-0008-0000-0000-00007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145</xdr:row>
          <xdr:rowOff>28575</xdr:rowOff>
        </xdr:from>
        <xdr:to>
          <xdr:col>20</xdr:col>
          <xdr:colOff>276225</xdr:colOff>
          <xdr:row>145</xdr:row>
          <xdr:rowOff>238125</xdr:rowOff>
        </xdr:to>
        <xdr:sp macro="" textlink="">
          <xdr:nvSpPr>
            <xdr:cNvPr id="26745" name="Check Box 121" hidden="1">
              <a:extLst>
                <a:ext uri="{63B3BB69-23CF-44E3-9099-C40C66FF867C}">
                  <a14:compatExt spid="_x0000_s26745"/>
                </a:ext>
                <a:ext uri="{FF2B5EF4-FFF2-40B4-BE49-F238E27FC236}">
                  <a16:creationId xmlns:a16="http://schemas.microsoft.com/office/drawing/2014/main" id="{00000000-0008-0000-0000-00007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94</xdr:row>
          <xdr:rowOff>28575</xdr:rowOff>
        </xdr:from>
        <xdr:to>
          <xdr:col>13</xdr:col>
          <xdr:colOff>276225</xdr:colOff>
          <xdr:row>94</xdr:row>
          <xdr:rowOff>238125</xdr:rowOff>
        </xdr:to>
        <xdr:sp macro="" textlink="">
          <xdr:nvSpPr>
            <xdr:cNvPr id="26746" name="Check Box 122" hidden="1">
              <a:extLst>
                <a:ext uri="{63B3BB69-23CF-44E3-9099-C40C66FF867C}">
                  <a14:compatExt spid="_x0000_s26746"/>
                </a:ext>
                <a:ext uri="{FF2B5EF4-FFF2-40B4-BE49-F238E27FC236}">
                  <a16:creationId xmlns:a16="http://schemas.microsoft.com/office/drawing/2014/main" id="{00000000-0008-0000-0000-00007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94</xdr:row>
          <xdr:rowOff>28575</xdr:rowOff>
        </xdr:from>
        <xdr:to>
          <xdr:col>20</xdr:col>
          <xdr:colOff>276225</xdr:colOff>
          <xdr:row>94</xdr:row>
          <xdr:rowOff>238125</xdr:rowOff>
        </xdr:to>
        <xdr:sp macro="" textlink="">
          <xdr:nvSpPr>
            <xdr:cNvPr id="26747" name="Check Box 123" hidden="1">
              <a:extLst>
                <a:ext uri="{63B3BB69-23CF-44E3-9099-C40C66FF867C}">
                  <a14:compatExt spid="_x0000_s26747"/>
                </a:ext>
                <a:ext uri="{FF2B5EF4-FFF2-40B4-BE49-F238E27FC236}">
                  <a16:creationId xmlns:a16="http://schemas.microsoft.com/office/drawing/2014/main" id="{00000000-0008-0000-0000-00007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143</xdr:row>
          <xdr:rowOff>28575</xdr:rowOff>
        </xdr:from>
        <xdr:to>
          <xdr:col>6</xdr:col>
          <xdr:colOff>276225</xdr:colOff>
          <xdr:row>143</xdr:row>
          <xdr:rowOff>238125</xdr:rowOff>
        </xdr:to>
        <xdr:sp macro="" textlink="">
          <xdr:nvSpPr>
            <xdr:cNvPr id="26748" name="Check Box 124" hidden="1">
              <a:extLst>
                <a:ext uri="{63B3BB69-23CF-44E3-9099-C40C66FF867C}">
                  <a14:compatExt spid="_x0000_s26748"/>
                </a:ext>
                <a:ext uri="{FF2B5EF4-FFF2-40B4-BE49-F238E27FC236}">
                  <a16:creationId xmlns:a16="http://schemas.microsoft.com/office/drawing/2014/main" id="{00000000-0008-0000-0000-00007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143</xdr:row>
          <xdr:rowOff>28575</xdr:rowOff>
        </xdr:from>
        <xdr:to>
          <xdr:col>13</xdr:col>
          <xdr:colOff>276225</xdr:colOff>
          <xdr:row>143</xdr:row>
          <xdr:rowOff>238125</xdr:rowOff>
        </xdr:to>
        <xdr:sp macro="" textlink="">
          <xdr:nvSpPr>
            <xdr:cNvPr id="26749" name="Check Box 125" hidden="1">
              <a:extLst>
                <a:ext uri="{63B3BB69-23CF-44E3-9099-C40C66FF867C}">
                  <a14:compatExt spid="_x0000_s26749"/>
                </a:ext>
                <a:ext uri="{FF2B5EF4-FFF2-40B4-BE49-F238E27FC236}">
                  <a16:creationId xmlns:a16="http://schemas.microsoft.com/office/drawing/2014/main" id="{00000000-0008-0000-0000-00007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143</xdr:row>
          <xdr:rowOff>28575</xdr:rowOff>
        </xdr:from>
        <xdr:to>
          <xdr:col>20</xdr:col>
          <xdr:colOff>276225</xdr:colOff>
          <xdr:row>143</xdr:row>
          <xdr:rowOff>238125</xdr:rowOff>
        </xdr:to>
        <xdr:sp macro="" textlink="">
          <xdr:nvSpPr>
            <xdr:cNvPr id="26750" name="Check Box 126" hidden="1">
              <a:extLst>
                <a:ext uri="{63B3BB69-23CF-44E3-9099-C40C66FF867C}">
                  <a14:compatExt spid="_x0000_s26750"/>
                </a:ext>
                <a:ext uri="{FF2B5EF4-FFF2-40B4-BE49-F238E27FC236}">
                  <a16:creationId xmlns:a16="http://schemas.microsoft.com/office/drawing/2014/main" id="{00000000-0008-0000-0000-00007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142</xdr:row>
          <xdr:rowOff>28575</xdr:rowOff>
        </xdr:from>
        <xdr:to>
          <xdr:col>6</xdr:col>
          <xdr:colOff>276225</xdr:colOff>
          <xdr:row>142</xdr:row>
          <xdr:rowOff>238125</xdr:rowOff>
        </xdr:to>
        <xdr:sp macro="" textlink="">
          <xdr:nvSpPr>
            <xdr:cNvPr id="26751" name="Check Box 127" hidden="1">
              <a:extLst>
                <a:ext uri="{63B3BB69-23CF-44E3-9099-C40C66FF867C}">
                  <a14:compatExt spid="_x0000_s26751"/>
                </a:ext>
                <a:ext uri="{FF2B5EF4-FFF2-40B4-BE49-F238E27FC236}">
                  <a16:creationId xmlns:a16="http://schemas.microsoft.com/office/drawing/2014/main" id="{00000000-0008-0000-0000-00007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142</xdr:row>
          <xdr:rowOff>28575</xdr:rowOff>
        </xdr:from>
        <xdr:to>
          <xdr:col>13</xdr:col>
          <xdr:colOff>276225</xdr:colOff>
          <xdr:row>142</xdr:row>
          <xdr:rowOff>238125</xdr:rowOff>
        </xdr:to>
        <xdr:sp macro="" textlink="">
          <xdr:nvSpPr>
            <xdr:cNvPr id="26752" name="Check Box 128" hidden="1">
              <a:extLst>
                <a:ext uri="{63B3BB69-23CF-44E3-9099-C40C66FF867C}">
                  <a14:compatExt spid="_x0000_s26752"/>
                </a:ext>
                <a:ext uri="{FF2B5EF4-FFF2-40B4-BE49-F238E27FC236}">
                  <a16:creationId xmlns:a16="http://schemas.microsoft.com/office/drawing/2014/main" id="{00000000-0008-0000-0000-00008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131</xdr:row>
          <xdr:rowOff>28575</xdr:rowOff>
        </xdr:from>
        <xdr:to>
          <xdr:col>6</xdr:col>
          <xdr:colOff>276225</xdr:colOff>
          <xdr:row>131</xdr:row>
          <xdr:rowOff>238125</xdr:rowOff>
        </xdr:to>
        <xdr:sp macro="" textlink="">
          <xdr:nvSpPr>
            <xdr:cNvPr id="26753" name="Check Box 129" hidden="1">
              <a:extLst>
                <a:ext uri="{63B3BB69-23CF-44E3-9099-C40C66FF867C}">
                  <a14:compatExt spid="_x0000_s26753"/>
                </a:ext>
                <a:ext uri="{FF2B5EF4-FFF2-40B4-BE49-F238E27FC236}">
                  <a16:creationId xmlns:a16="http://schemas.microsoft.com/office/drawing/2014/main" id="{00000000-0008-0000-0000-00008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131</xdr:row>
          <xdr:rowOff>28575</xdr:rowOff>
        </xdr:from>
        <xdr:to>
          <xdr:col>13</xdr:col>
          <xdr:colOff>276225</xdr:colOff>
          <xdr:row>131</xdr:row>
          <xdr:rowOff>238125</xdr:rowOff>
        </xdr:to>
        <xdr:sp macro="" textlink="">
          <xdr:nvSpPr>
            <xdr:cNvPr id="26754" name="Check Box 130" hidden="1">
              <a:extLst>
                <a:ext uri="{63B3BB69-23CF-44E3-9099-C40C66FF867C}">
                  <a14:compatExt spid="_x0000_s26754"/>
                </a:ext>
                <a:ext uri="{FF2B5EF4-FFF2-40B4-BE49-F238E27FC236}">
                  <a16:creationId xmlns:a16="http://schemas.microsoft.com/office/drawing/2014/main" id="{00000000-0008-0000-0000-00008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131</xdr:row>
          <xdr:rowOff>28575</xdr:rowOff>
        </xdr:from>
        <xdr:to>
          <xdr:col>20</xdr:col>
          <xdr:colOff>276225</xdr:colOff>
          <xdr:row>131</xdr:row>
          <xdr:rowOff>238125</xdr:rowOff>
        </xdr:to>
        <xdr:sp macro="" textlink="">
          <xdr:nvSpPr>
            <xdr:cNvPr id="26755" name="Check Box 131" hidden="1">
              <a:extLst>
                <a:ext uri="{63B3BB69-23CF-44E3-9099-C40C66FF867C}">
                  <a14:compatExt spid="_x0000_s26755"/>
                </a:ext>
                <a:ext uri="{FF2B5EF4-FFF2-40B4-BE49-F238E27FC236}">
                  <a16:creationId xmlns:a16="http://schemas.microsoft.com/office/drawing/2014/main" id="{00000000-0008-0000-0000-00008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136</xdr:row>
          <xdr:rowOff>28575</xdr:rowOff>
        </xdr:from>
        <xdr:to>
          <xdr:col>6</xdr:col>
          <xdr:colOff>276225</xdr:colOff>
          <xdr:row>136</xdr:row>
          <xdr:rowOff>238125</xdr:rowOff>
        </xdr:to>
        <xdr:sp macro="" textlink="">
          <xdr:nvSpPr>
            <xdr:cNvPr id="26756" name="Check Box 132" hidden="1">
              <a:extLst>
                <a:ext uri="{63B3BB69-23CF-44E3-9099-C40C66FF867C}">
                  <a14:compatExt spid="_x0000_s26756"/>
                </a:ext>
                <a:ext uri="{FF2B5EF4-FFF2-40B4-BE49-F238E27FC236}">
                  <a16:creationId xmlns:a16="http://schemas.microsoft.com/office/drawing/2014/main" id="{00000000-0008-0000-0000-00008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126</xdr:row>
          <xdr:rowOff>38100</xdr:rowOff>
        </xdr:from>
        <xdr:to>
          <xdr:col>10</xdr:col>
          <xdr:colOff>9525</xdr:colOff>
          <xdr:row>126</xdr:row>
          <xdr:rowOff>238125</xdr:rowOff>
        </xdr:to>
        <xdr:sp macro="" textlink="">
          <xdr:nvSpPr>
            <xdr:cNvPr id="26757" name="Check Box 133" hidden="1">
              <a:extLst>
                <a:ext uri="{63B3BB69-23CF-44E3-9099-C40C66FF867C}">
                  <a14:compatExt spid="_x0000_s26757"/>
                </a:ext>
                <a:ext uri="{FF2B5EF4-FFF2-40B4-BE49-F238E27FC236}">
                  <a16:creationId xmlns:a16="http://schemas.microsoft.com/office/drawing/2014/main" id="{00000000-0008-0000-0000-00008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126</xdr:row>
          <xdr:rowOff>28575</xdr:rowOff>
        </xdr:from>
        <xdr:to>
          <xdr:col>11</xdr:col>
          <xdr:colOff>200025</xdr:colOff>
          <xdr:row>126</xdr:row>
          <xdr:rowOff>228600</xdr:rowOff>
        </xdr:to>
        <xdr:sp macro="" textlink="">
          <xdr:nvSpPr>
            <xdr:cNvPr id="26758" name="Check Box 134" hidden="1">
              <a:extLst>
                <a:ext uri="{63B3BB69-23CF-44E3-9099-C40C66FF867C}">
                  <a14:compatExt spid="_x0000_s26758"/>
                </a:ext>
                <a:ext uri="{FF2B5EF4-FFF2-40B4-BE49-F238E27FC236}">
                  <a16:creationId xmlns:a16="http://schemas.microsoft.com/office/drawing/2014/main" id="{00000000-0008-0000-0000-00008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105</xdr:row>
          <xdr:rowOff>28575</xdr:rowOff>
        </xdr:from>
        <xdr:to>
          <xdr:col>10</xdr:col>
          <xdr:colOff>9525</xdr:colOff>
          <xdr:row>105</xdr:row>
          <xdr:rowOff>228600</xdr:rowOff>
        </xdr:to>
        <xdr:sp macro="" textlink="">
          <xdr:nvSpPr>
            <xdr:cNvPr id="26759" name="Check Box 135" hidden="1">
              <a:extLst>
                <a:ext uri="{63B3BB69-23CF-44E3-9099-C40C66FF867C}">
                  <a14:compatExt spid="_x0000_s26759"/>
                </a:ext>
                <a:ext uri="{FF2B5EF4-FFF2-40B4-BE49-F238E27FC236}">
                  <a16:creationId xmlns:a16="http://schemas.microsoft.com/office/drawing/2014/main" id="{00000000-0008-0000-0000-00008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105</xdr:row>
          <xdr:rowOff>19050</xdr:rowOff>
        </xdr:from>
        <xdr:to>
          <xdr:col>11</xdr:col>
          <xdr:colOff>180975</xdr:colOff>
          <xdr:row>105</xdr:row>
          <xdr:rowOff>219075</xdr:rowOff>
        </xdr:to>
        <xdr:sp macro="" textlink="">
          <xdr:nvSpPr>
            <xdr:cNvPr id="26760" name="Check Box 136" hidden="1">
              <a:extLst>
                <a:ext uri="{63B3BB69-23CF-44E3-9099-C40C66FF867C}">
                  <a14:compatExt spid="_x0000_s26760"/>
                </a:ext>
                <a:ext uri="{FF2B5EF4-FFF2-40B4-BE49-F238E27FC236}">
                  <a16:creationId xmlns:a16="http://schemas.microsoft.com/office/drawing/2014/main" id="{00000000-0008-0000-0000-00008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88</xdr:row>
          <xdr:rowOff>28575</xdr:rowOff>
        </xdr:from>
        <xdr:to>
          <xdr:col>10</xdr:col>
          <xdr:colOff>9525</xdr:colOff>
          <xdr:row>88</xdr:row>
          <xdr:rowOff>228600</xdr:rowOff>
        </xdr:to>
        <xdr:sp macro="" textlink="">
          <xdr:nvSpPr>
            <xdr:cNvPr id="26761" name="Check Box 137" hidden="1">
              <a:extLst>
                <a:ext uri="{63B3BB69-23CF-44E3-9099-C40C66FF867C}">
                  <a14:compatExt spid="_x0000_s26761"/>
                </a:ext>
                <a:ext uri="{FF2B5EF4-FFF2-40B4-BE49-F238E27FC236}">
                  <a16:creationId xmlns:a16="http://schemas.microsoft.com/office/drawing/2014/main" id="{00000000-0008-0000-0000-00008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88</xdr:row>
          <xdr:rowOff>19050</xdr:rowOff>
        </xdr:from>
        <xdr:to>
          <xdr:col>11</xdr:col>
          <xdr:colOff>180975</xdr:colOff>
          <xdr:row>88</xdr:row>
          <xdr:rowOff>219075</xdr:rowOff>
        </xdr:to>
        <xdr:sp macro="" textlink="">
          <xdr:nvSpPr>
            <xdr:cNvPr id="26762" name="Check Box 138" hidden="1">
              <a:extLst>
                <a:ext uri="{63B3BB69-23CF-44E3-9099-C40C66FF867C}">
                  <a14:compatExt spid="_x0000_s26762"/>
                </a:ext>
                <a:ext uri="{FF2B5EF4-FFF2-40B4-BE49-F238E27FC236}">
                  <a16:creationId xmlns:a16="http://schemas.microsoft.com/office/drawing/2014/main" id="{00000000-0008-0000-0000-00008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68</xdr:row>
          <xdr:rowOff>28575</xdr:rowOff>
        </xdr:from>
        <xdr:to>
          <xdr:col>10</xdr:col>
          <xdr:colOff>9525</xdr:colOff>
          <xdr:row>68</xdr:row>
          <xdr:rowOff>228600</xdr:rowOff>
        </xdr:to>
        <xdr:sp macro="" textlink="">
          <xdr:nvSpPr>
            <xdr:cNvPr id="26763" name="Check Box 139" hidden="1">
              <a:extLst>
                <a:ext uri="{63B3BB69-23CF-44E3-9099-C40C66FF867C}">
                  <a14:compatExt spid="_x0000_s26763"/>
                </a:ext>
                <a:ext uri="{FF2B5EF4-FFF2-40B4-BE49-F238E27FC236}">
                  <a16:creationId xmlns:a16="http://schemas.microsoft.com/office/drawing/2014/main" id="{00000000-0008-0000-0000-00008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68</xdr:row>
          <xdr:rowOff>19050</xdr:rowOff>
        </xdr:from>
        <xdr:to>
          <xdr:col>11</xdr:col>
          <xdr:colOff>180975</xdr:colOff>
          <xdr:row>68</xdr:row>
          <xdr:rowOff>219075</xdr:rowOff>
        </xdr:to>
        <xdr:sp macro="" textlink="">
          <xdr:nvSpPr>
            <xdr:cNvPr id="26764" name="Check Box 140" hidden="1">
              <a:extLst>
                <a:ext uri="{63B3BB69-23CF-44E3-9099-C40C66FF867C}">
                  <a14:compatExt spid="_x0000_s26764"/>
                </a:ext>
                <a:ext uri="{FF2B5EF4-FFF2-40B4-BE49-F238E27FC236}">
                  <a16:creationId xmlns:a16="http://schemas.microsoft.com/office/drawing/2014/main" id="{00000000-0008-0000-0000-00008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41</xdr:row>
          <xdr:rowOff>28575</xdr:rowOff>
        </xdr:from>
        <xdr:to>
          <xdr:col>10</xdr:col>
          <xdr:colOff>9525</xdr:colOff>
          <xdr:row>41</xdr:row>
          <xdr:rowOff>228600</xdr:rowOff>
        </xdr:to>
        <xdr:sp macro="" textlink="">
          <xdr:nvSpPr>
            <xdr:cNvPr id="26765" name="Check Box 141" hidden="1">
              <a:extLst>
                <a:ext uri="{63B3BB69-23CF-44E3-9099-C40C66FF867C}">
                  <a14:compatExt spid="_x0000_s26765"/>
                </a:ext>
                <a:ext uri="{FF2B5EF4-FFF2-40B4-BE49-F238E27FC236}">
                  <a16:creationId xmlns:a16="http://schemas.microsoft.com/office/drawing/2014/main" id="{00000000-0008-0000-0000-00008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41</xdr:row>
          <xdr:rowOff>19050</xdr:rowOff>
        </xdr:from>
        <xdr:to>
          <xdr:col>11</xdr:col>
          <xdr:colOff>180975</xdr:colOff>
          <xdr:row>41</xdr:row>
          <xdr:rowOff>219075</xdr:rowOff>
        </xdr:to>
        <xdr:sp macro="" textlink="">
          <xdr:nvSpPr>
            <xdr:cNvPr id="26766" name="Check Box 142" hidden="1">
              <a:extLst>
                <a:ext uri="{63B3BB69-23CF-44E3-9099-C40C66FF867C}">
                  <a14:compatExt spid="_x0000_s26766"/>
                </a:ext>
                <a:ext uri="{FF2B5EF4-FFF2-40B4-BE49-F238E27FC236}">
                  <a16:creationId xmlns:a16="http://schemas.microsoft.com/office/drawing/2014/main" id="{00000000-0008-0000-0000-00008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140</xdr:row>
          <xdr:rowOff>38100</xdr:rowOff>
        </xdr:from>
        <xdr:to>
          <xdr:col>10</xdr:col>
          <xdr:colOff>9525</xdr:colOff>
          <xdr:row>140</xdr:row>
          <xdr:rowOff>238125</xdr:rowOff>
        </xdr:to>
        <xdr:sp macro="" textlink="">
          <xdr:nvSpPr>
            <xdr:cNvPr id="26767" name="Check Box 143" hidden="1">
              <a:extLst>
                <a:ext uri="{63B3BB69-23CF-44E3-9099-C40C66FF867C}">
                  <a14:compatExt spid="_x0000_s26767"/>
                </a:ext>
                <a:ext uri="{FF2B5EF4-FFF2-40B4-BE49-F238E27FC236}">
                  <a16:creationId xmlns:a16="http://schemas.microsoft.com/office/drawing/2014/main" id="{00000000-0008-0000-0000-00008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140</xdr:row>
          <xdr:rowOff>28575</xdr:rowOff>
        </xdr:from>
        <xdr:to>
          <xdr:col>11</xdr:col>
          <xdr:colOff>200025</xdr:colOff>
          <xdr:row>140</xdr:row>
          <xdr:rowOff>228600</xdr:rowOff>
        </xdr:to>
        <xdr:sp macro="" textlink="">
          <xdr:nvSpPr>
            <xdr:cNvPr id="26768" name="Check Box 144" hidden="1">
              <a:extLst>
                <a:ext uri="{63B3BB69-23CF-44E3-9099-C40C66FF867C}">
                  <a14:compatExt spid="_x0000_s26768"/>
                </a:ext>
                <a:ext uri="{FF2B5EF4-FFF2-40B4-BE49-F238E27FC236}">
                  <a16:creationId xmlns:a16="http://schemas.microsoft.com/office/drawing/2014/main" id="{00000000-0008-0000-0000-00009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69</xdr:row>
          <xdr:rowOff>28575</xdr:rowOff>
        </xdr:from>
        <xdr:to>
          <xdr:col>6</xdr:col>
          <xdr:colOff>276225</xdr:colOff>
          <xdr:row>69</xdr:row>
          <xdr:rowOff>238125</xdr:rowOff>
        </xdr:to>
        <xdr:sp macro="" textlink="">
          <xdr:nvSpPr>
            <xdr:cNvPr id="26769" name="Check Box 145" hidden="1">
              <a:extLst>
                <a:ext uri="{63B3BB69-23CF-44E3-9099-C40C66FF867C}">
                  <a14:compatExt spid="_x0000_s26769"/>
                </a:ext>
                <a:ext uri="{FF2B5EF4-FFF2-40B4-BE49-F238E27FC236}">
                  <a16:creationId xmlns:a16="http://schemas.microsoft.com/office/drawing/2014/main" id="{00000000-0008-0000-0000-00009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69</xdr:row>
          <xdr:rowOff>28575</xdr:rowOff>
        </xdr:from>
        <xdr:to>
          <xdr:col>13</xdr:col>
          <xdr:colOff>276225</xdr:colOff>
          <xdr:row>69</xdr:row>
          <xdr:rowOff>238125</xdr:rowOff>
        </xdr:to>
        <xdr:sp macro="" textlink="">
          <xdr:nvSpPr>
            <xdr:cNvPr id="26770" name="Check Box 146" hidden="1">
              <a:extLst>
                <a:ext uri="{63B3BB69-23CF-44E3-9099-C40C66FF867C}">
                  <a14:compatExt spid="_x0000_s26770"/>
                </a:ext>
                <a:ext uri="{FF2B5EF4-FFF2-40B4-BE49-F238E27FC236}">
                  <a16:creationId xmlns:a16="http://schemas.microsoft.com/office/drawing/2014/main" id="{00000000-0008-0000-0000-00009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69</xdr:row>
          <xdr:rowOff>28575</xdr:rowOff>
        </xdr:from>
        <xdr:to>
          <xdr:col>20</xdr:col>
          <xdr:colOff>276225</xdr:colOff>
          <xdr:row>69</xdr:row>
          <xdr:rowOff>238125</xdr:rowOff>
        </xdr:to>
        <xdr:sp macro="" textlink="">
          <xdr:nvSpPr>
            <xdr:cNvPr id="26771" name="Check Box 147" hidden="1">
              <a:extLst>
                <a:ext uri="{63B3BB69-23CF-44E3-9099-C40C66FF867C}">
                  <a14:compatExt spid="_x0000_s26771"/>
                </a:ext>
                <a:ext uri="{FF2B5EF4-FFF2-40B4-BE49-F238E27FC236}">
                  <a16:creationId xmlns:a16="http://schemas.microsoft.com/office/drawing/2014/main" id="{00000000-0008-0000-0000-00009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72</xdr:row>
          <xdr:rowOff>28575</xdr:rowOff>
        </xdr:from>
        <xdr:to>
          <xdr:col>13</xdr:col>
          <xdr:colOff>276225</xdr:colOff>
          <xdr:row>72</xdr:row>
          <xdr:rowOff>238125</xdr:rowOff>
        </xdr:to>
        <xdr:sp macro="" textlink="">
          <xdr:nvSpPr>
            <xdr:cNvPr id="26772" name="Check Box 148" hidden="1">
              <a:extLst>
                <a:ext uri="{63B3BB69-23CF-44E3-9099-C40C66FF867C}">
                  <a14:compatExt spid="_x0000_s26772"/>
                </a:ext>
                <a:ext uri="{FF2B5EF4-FFF2-40B4-BE49-F238E27FC236}">
                  <a16:creationId xmlns:a16="http://schemas.microsoft.com/office/drawing/2014/main" id="{00000000-0008-0000-0000-00009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72</xdr:row>
          <xdr:rowOff>28575</xdr:rowOff>
        </xdr:from>
        <xdr:to>
          <xdr:col>20</xdr:col>
          <xdr:colOff>276225</xdr:colOff>
          <xdr:row>72</xdr:row>
          <xdr:rowOff>238125</xdr:rowOff>
        </xdr:to>
        <xdr:sp macro="" textlink="">
          <xdr:nvSpPr>
            <xdr:cNvPr id="26773" name="Check Box 149" hidden="1">
              <a:extLst>
                <a:ext uri="{63B3BB69-23CF-44E3-9099-C40C66FF867C}">
                  <a14:compatExt spid="_x0000_s26773"/>
                </a:ext>
                <a:ext uri="{FF2B5EF4-FFF2-40B4-BE49-F238E27FC236}">
                  <a16:creationId xmlns:a16="http://schemas.microsoft.com/office/drawing/2014/main" id="{00000000-0008-0000-0000-00009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183173</xdr:colOff>
      <xdr:row>0</xdr:row>
      <xdr:rowOff>198804</xdr:rowOff>
    </xdr:from>
    <xdr:to>
      <xdr:col>6</xdr:col>
      <xdr:colOff>58615</xdr:colOff>
      <xdr:row>1</xdr:row>
      <xdr:rowOff>69117</xdr:rowOff>
    </xdr:to>
    <xdr:sp macro="" textlink="">
      <xdr:nvSpPr>
        <xdr:cNvPr id="8" name="Pfeil: nach rechts 7">
          <a:extLst>
            <a:ext uri="{FF2B5EF4-FFF2-40B4-BE49-F238E27FC236}">
              <a16:creationId xmlns:a16="http://schemas.microsoft.com/office/drawing/2014/main" id="{7CE04A1B-B154-4CDF-935E-A1902C028ECE}"/>
            </a:ext>
          </a:extLst>
        </xdr:cNvPr>
        <xdr:cNvSpPr/>
      </xdr:nvSpPr>
      <xdr:spPr>
        <a:xfrm>
          <a:off x="1389673" y="163879"/>
          <a:ext cx="602517" cy="63988"/>
        </a:xfrm>
        <a:prstGeom prst="right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13</xdr:col>
      <xdr:colOff>194896</xdr:colOff>
      <xdr:row>38</xdr:row>
      <xdr:rowOff>169984</xdr:rowOff>
    </xdr:from>
    <xdr:to>
      <xdr:col>13</xdr:col>
      <xdr:colOff>309196</xdr:colOff>
      <xdr:row>39</xdr:row>
      <xdr:rowOff>141410</xdr:rowOff>
    </xdr:to>
    <xdr:sp macro="" textlink="">
      <xdr:nvSpPr>
        <xdr:cNvPr id="9" name="Nach links gekrümmter Pfeil 14">
          <a:extLst>
            <a:ext uri="{FF2B5EF4-FFF2-40B4-BE49-F238E27FC236}">
              <a16:creationId xmlns:a16="http://schemas.microsoft.com/office/drawing/2014/main" id="{C7E17C72-109C-4E54-941E-65367F00E845}"/>
            </a:ext>
          </a:extLst>
        </xdr:cNvPr>
        <xdr:cNvSpPr>
          <a:spLocks noChangeArrowheads="1"/>
        </xdr:cNvSpPr>
      </xdr:nvSpPr>
      <xdr:spPr bwMode="auto">
        <a:xfrm>
          <a:off x="4964723" y="9064869"/>
          <a:ext cx="114300" cy="220541"/>
        </a:xfrm>
        <a:prstGeom prst="curvedLeftArrow">
          <a:avLst>
            <a:gd name="adj1" fmla="val 18"/>
            <a:gd name="adj2" fmla="val 52389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208085</xdr:colOff>
      <xdr:row>38</xdr:row>
      <xdr:rowOff>168518</xdr:rowOff>
    </xdr:from>
    <xdr:to>
      <xdr:col>27</xdr:col>
      <xdr:colOff>322385</xdr:colOff>
      <xdr:row>39</xdr:row>
      <xdr:rowOff>139944</xdr:rowOff>
    </xdr:to>
    <xdr:sp macro="" textlink="">
      <xdr:nvSpPr>
        <xdr:cNvPr id="10" name="Nach links gekrümmter Pfeil 14">
          <a:extLst>
            <a:ext uri="{FF2B5EF4-FFF2-40B4-BE49-F238E27FC236}">
              <a16:creationId xmlns:a16="http://schemas.microsoft.com/office/drawing/2014/main" id="{E1D6254A-3C7F-4001-9870-77BA690A932A}"/>
            </a:ext>
          </a:extLst>
        </xdr:cNvPr>
        <xdr:cNvSpPr>
          <a:spLocks noChangeArrowheads="1"/>
        </xdr:cNvSpPr>
      </xdr:nvSpPr>
      <xdr:spPr bwMode="auto">
        <a:xfrm>
          <a:off x="9974873" y="9063403"/>
          <a:ext cx="114300" cy="220541"/>
        </a:xfrm>
        <a:prstGeom prst="curvedLeftArrow">
          <a:avLst>
            <a:gd name="adj1" fmla="val 18"/>
            <a:gd name="adj2" fmla="val 52389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111</xdr:row>
          <xdr:rowOff>28575</xdr:rowOff>
        </xdr:from>
        <xdr:to>
          <xdr:col>13</xdr:col>
          <xdr:colOff>276225</xdr:colOff>
          <xdr:row>111</xdr:row>
          <xdr:rowOff>238125</xdr:rowOff>
        </xdr:to>
        <xdr:sp macro="" textlink="">
          <xdr:nvSpPr>
            <xdr:cNvPr id="26783" name="Check Box 159" hidden="1">
              <a:extLst>
                <a:ext uri="{63B3BB69-23CF-44E3-9099-C40C66FF867C}">
                  <a14:compatExt spid="_x0000_s26783"/>
                </a:ext>
                <a:ext uri="{FF2B5EF4-FFF2-40B4-BE49-F238E27FC236}">
                  <a16:creationId xmlns:a16="http://schemas.microsoft.com/office/drawing/2014/main" id="{00000000-0008-0000-0000-00009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111</xdr:row>
          <xdr:rowOff>28575</xdr:rowOff>
        </xdr:from>
        <xdr:to>
          <xdr:col>20</xdr:col>
          <xdr:colOff>276225</xdr:colOff>
          <xdr:row>111</xdr:row>
          <xdr:rowOff>238125</xdr:rowOff>
        </xdr:to>
        <xdr:sp macro="" textlink="">
          <xdr:nvSpPr>
            <xdr:cNvPr id="26784" name="Check Box 160" hidden="1">
              <a:extLst>
                <a:ext uri="{63B3BB69-23CF-44E3-9099-C40C66FF867C}">
                  <a14:compatExt spid="_x0000_s26784"/>
                </a:ext>
                <a:ext uri="{FF2B5EF4-FFF2-40B4-BE49-F238E27FC236}">
                  <a16:creationId xmlns:a16="http://schemas.microsoft.com/office/drawing/2014/main" id="{00000000-0008-0000-0000-0000A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112</xdr:row>
          <xdr:rowOff>28575</xdr:rowOff>
        </xdr:from>
        <xdr:to>
          <xdr:col>13</xdr:col>
          <xdr:colOff>276225</xdr:colOff>
          <xdr:row>112</xdr:row>
          <xdr:rowOff>238125</xdr:rowOff>
        </xdr:to>
        <xdr:sp macro="" textlink="">
          <xdr:nvSpPr>
            <xdr:cNvPr id="26785" name="Check Box 161" hidden="1">
              <a:extLst>
                <a:ext uri="{63B3BB69-23CF-44E3-9099-C40C66FF867C}">
                  <a14:compatExt spid="_x0000_s26785"/>
                </a:ext>
                <a:ext uri="{FF2B5EF4-FFF2-40B4-BE49-F238E27FC236}">
                  <a16:creationId xmlns:a16="http://schemas.microsoft.com/office/drawing/2014/main" id="{00000000-0008-0000-0000-0000A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112</xdr:row>
          <xdr:rowOff>28575</xdr:rowOff>
        </xdr:from>
        <xdr:to>
          <xdr:col>20</xdr:col>
          <xdr:colOff>276225</xdr:colOff>
          <xdr:row>112</xdr:row>
          <xdr:rowOff>238125</xdr:rowOff>
        </xdr:to>
        <xdr:sp macro="" textlink="">
          <xdr:nvSpPr>
            <xdr:cNvPr id="26786" name="Check Box 162" hidden="1">
              <a:extLst>
                <a:ext uri="{63B3BB69-23CF-44E3-9099-C40C66FF867C}">
                  <a14:compatExt spid="_x0000_s26786"/>
                </a:ext>
                <a:ext uri="{FF2B5EF4-FFF2-40B4-BE49-F238E27FC236}">
                  <a16:creationId xmlns:a16="http://schemas.microsoft.com/office/drawing/2014/main" id="{00000000-0008-0000-0000-0000A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107</xdr:row>
          <xdr:rowOff>28575</xdr:rowOff>
        </xdr:from>
        <xdr:to>
          <xdr:col>13</xdr:col>
          <xdr:colOff>276225</xdr:colOff>
          <xdr:row>107</xdr:row>
          <xdr:rowOff>238125</xdr:rowOff>
        </xdr:to>
        <xdr:sp macro="" textlink="">
          <xdr:nvSpPr>
            <xdr:cNvPr id="26787" name="Check Box 163" hidden="1">
              <a:extLst>
                <a:ext uri="{63B3BB69-23CF-44E3-9099-C40C66FF867C}">
                  <a14:compatExt spid="_x0000_s26787"/>
                </a:ext>
                <a:ext uri="{FF2B5EF4-FFF2-40B4-BE49-F238E27FC236}">
                  <a16:creationId xmlns:a16="http://schemas.microsoft.com/office/drawing/2014/main" id="{00000000-0008-0000-0000-0000A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107</xdr:row>
          <xdr:rowOff>28575</xdr:rowOff>
        </xdr:from>
        <xdr:to>
          <xdr:col>20</xdr:col>
          <xdr:colOff>276225</xdr:colOff>
          <xdr:row>107</xdr:row>
          <xdr:rowOff>238125</xdr:rowOff>
        </xdr:to>
        <xdr:sp macro="" textlink="">
          <xdr:nvSpPr>
            <xdr:cNvPr id="26788" name="Check Box 164" hidden="1">
              <a:extLst>
                <a:ext uri="{63B3BB69-23CF-44E3-9099-C40C66FF867C}">
                  <a14:compatExt spid="_x0000_s26788"/>
                </a:ext>
                <a:ext uri="{FF2B5EF4-FFF2-40B4-BE49-F238E27FC236}">
                  <a16:creationId xmlns:a16="http://schemas.microsoft.com/office/drawing/2014/main" id="{00000000-0008-0000-0000-0000A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121</xdr:row>
          <xdr:rowOff>28575</xdr:rowOff>
        </xdr:from>
        <xdr:to>
          <xdr:col>10</xdr:col>
          <xdr:colOff>9525</xdr:colOff>
          <xdr:row>121</xdr:row>
          <xdr:rowOff>228600</xdr:rowOff>
        </xdr:to>
        <xdr:sp macro="" textlink="">
          <xdr:nvSpPr>
            <xdr:cNvPr id="26796" name="Check Box 172" hidden="1">
              <a:extLst>
                <a:ext uri="{63B3BB69-23CF-44E3-9099-C40C66FF867C}">
                  <a14:compatExt spid="_x0000_s26796"/>
                </a:ext>
                <a:ext uri="{FF2B5EF4-FFF2-40B4-BE49-F238E27FC236}">
                  <a16:creationId xmlns:a16="http://schemas.microsoft.com/office/drawing/2014/main" id="{00000000-0008-0000-0000-0000A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121</xdr:row>
          <xdr:rowOff>19050</xdr:rowOff>
        </xdr:from>
        <xdr:to>
          <xdr:col>11</xdr:col>
          <xdr:colOff>180975</xdr:colOff>
          <xdr:row>121</xdr:row>
          <xdr:rowOff>219075</xdr:rowOff>
        </xdr:to>
        <xdr:sp macro="" textlink="">
          <xdr:nvSpPr>
            <xdr:cNvPr id="26797" name="Check Box 173" hidden="1">
              <a:extLst>
                <a:ext uri="{63B3BB69-23CF-44E3-9099-C40C66FF867C}">
                  <a14:compatExt spid="_x0000_s26797"/>
                </a:ext>
                <a:ext uri="{FF2B5EF4-FFF2-40B4-BE49-F238E27FC236}">
                  <a16:creationId xmlns:a16="http://schemas.microsoft.com/office/drawing/2014/main" id="{00000000-0008-0000-0000-0000A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124557</xdr:colOff>
      <xdr:row>54</xdr:row>
      <xdr:rowOff>73269</xdr:rowOff>
    </xdr:from>
    <xdr:to>
      <xdr:col>26</xdr:col>
      <xdr:colOff>219807</xdr:colOff>
      <xdr:row>54</xdr:row>
      <xdr:rowOff>190500</xdr:rowOff>
    </xdr:to>
    <xdr:sp macro="" textlink="">
      <xdr:nvSpPr>
        <xdr:cNvPr id="11" name="Pfeil: nach unten 10">
          <a:extLst>
            <a:ext uri="{FF2B5EF4-FFF2-40B4-BE49-F238E27FC236}">
              <a16:creationId xmlns:a16="http://schemas.microsoft.com/office/drawing/2014/main" id="{FA63EBB4-25E1-43A9-8699-648CF4AEEA33}"/>
            </a:ext>
          </a:extLst>
        </xdr:cNvPr>
        <xdr:cNvSpPr/>
      </xdr:nvSpPr>
      <xdr:spPr>
        <a:xfrm>
          <a:off x="9678865" y="13635404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27</xdr:col>
      <xdr:colOff>205154</xdr:colOff>
      <xdr:row>41</xdr:row>
      <xdr:rowOff>58615</xdr:rowOff>
    </xdr:from>
    <xdr:to>
      <xdr:col>27</xdr:col>
      <xdr:colOff>300404</xdr:colOff>
      <xdr:row>41</xdr:row>
      <xdr:rowOff>175846</xdr:rowOff>
    </xdr:to>
    <xdr:sp macro="" textlink="">
      <xdr:nvSpPr>
        <xdr:cNvPr id="12" name="Pfeil: nach unten 11">
          <a:extLst>
            <a:ext uri="{FF2B5EF4-FFF2-40B4-BE49-F238E27FC236}">
              <a16:creationId xmlns:a16="http://schemas.microsoft.com/office/drawing/2014/main" id="{B699B54E-B2DB-4C25-A8A2-957BD1F8E8B8}"/>
            </a:ext>
          </a:extLst>
        </xdr:cNvPr>
        <xdr:cNvSpPr/>
      </xdr:nvSpPr>
      <xdr:spPr>
        <a:xfrm>
          <a:off x="10096500" y="10792557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27</xdr:col>
      <xdr:colOff>203689</xdr:colOff>
      <xdr:row>68</xdr:row>
      <xdr:rowOff>71804</xdr:rowOff>
    </xdr:from>
    <xdr:to>
      <xdr:col>27</xdr:col>
      <xdr:colOff>298939</xdr:colOff>
      <xdr:row>68</xdr:row>
      <xdr:rowOff>189035</xdr:rowOff>
    </xdr:to>
    <xdr:sp macro="" textlink="">
      <xdr:nvSpPr>
        <xdr:cNvPr id="13" name="Pfeil: nach unten 12">
          <a:extLst>
            <a:ext uri="{FF2B5EF4-FFF2-40B4-BE49-F238E27FC236}">
              <a16:creationId xmlns:a16="http://schemas.microsoft.com/office/drawing/2014/main" id="{2557C0C2-0BF6-444C-B02A-ECB69EC254A9}"/>
            </a:ext>
          </a:extLst>
        </xdr:cNvPr>
        <xdr:cNvSpPr/>
      </xdr:nvSpPr>
      <xdr:spPr>
        <a:xfrm>
          <a:off x="10095035" y="16996996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26</xdr:col>
      <xdr:colOff>150935</xdr:colOff>
      <xdr:row>88</xdr:row>
      <xdr:rowOff>55684</xdr:rowOff>
    </xdr:from>
    <xdr:to>
      <xdr:col>26</xdr:col>
      <xdr:colOff>246185</xdr:colOff>
      <xdr:row>88</xdr:row>
      <xdr:rowOff>172915</xdr:rowOff>
    </xdr:to>
    <xdr:sp macro="" textlink="">
      <xdr:nvSpPr>
        <xdr:cNvPr id="14" name="Pfeil: nach unten 13">
          <a:extLst>
            <a:ext uri="{FF2B5EF4-FFF2-40B4-BE49-F238E27FC236}">
              <a16:creationId xmlns:a16="http://schemas.microsoft.com/office/drawing/2014/main" id="{D34566BC-5AED-4495-A6E9-BF35788B322C}"/>
            </a:ext>
          </a:extLst>
        </xdr:cNvPr>
        <xdr:cNvSpPr/>
      </xdr:nvSpPr>
      <xdr:spPr>
        <a:xfrm>
          <a:off x="9705243" y="21391684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26</xdr:col>
      <xdr:colOff>178777</xdr:colOff>
      <xdr:row>105</xdr:row>
      <xdr:rowOff>76199</xdr:rowOff>
    </xdr:from>
    <xdr:to>
      <xdr:col>26</xdr:col>
      <xdr:colOff>274027</xdr:colOff>
      <xdr:row>105</xdr:row>
      <xdr:rowOff>193430</xdr:rowOff>
    </xdr:to>
    <xdr:sp macro="" textlink="">
      <xdr:nvSpPr>
        <xdr:cNvPr id="15" name="Pfeil: nach unten 14">
          <a:extLst>
            <a:ext uri="{FF2B5EF4-FFF2-40B4-BE49-F238E27FC236}">
              <a16:creationId xmlns:a16="http://schemas.microsoft.com/office/drawing/2014/main" id="{600A45BE-DD43-4986-B5C3-902A7CE22EEA}"/>
            </a:ext>
          </a:extLst>
        </xdr:cNvPr>
        <xdr:cNvSpPr/>
      </xdr:nvSpPr>
      <xdr:spPr>
        <a:xfrm>
          <a:off x="9733085" y="25361411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26</xdr:col>
      <xdr:colOff>184638</xdr:colOff>
      <xdr:row>121</xdr:row>
      <xdr:rowOff>82060</xdr:rowOff>
    </xdr:from>
    <xdr:to>
      <xdr:col>26</xdr:col>
      <xdr:colOff>279888</xdr:colOff>
      <xdr:row>121</xdr:row>
      <xdr:rowOff>199291</xdr:rowOff>
    </xdr:to>
    <xdr:sp macro="" textlink="">
      <xdr:nvSpPr>
        <xdr:cNvPr id="16" name="Pfeil: nach unten 15">
          <a:extLst>
            <a:ext uri="{FF2B5EF4-FFF2-40B4-BE49-F238E27FC236}">
              <a16:creationId xmlns:a16="http://schemas.microsoft.com/office/drawing/2014/main" id="{0DA2E3A7-0895-46A1-B095-3FC909F522BF}"/>
            </a:ext>
          </a:extLst>
        </xdr:cNvPr>
        <xdr:cNvSpPr/>
      </xdr:nvSpPr>
      <xdr:spPr>
        <a:xfrm>
          <a:off x="9738946" y="29067368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27</xdr:col>
      <xdr:colOff>227134</xdr:colOff>
      <xdr:row>126</xdr:row>
      <xdr:rowOff>102576</xdr:rowOff>
    </xdr:from>
    <xdr:to>
      <xdr:col>27</xdr:col>
      <xdr:colOff>322384</xdr:colOff>
      <xdr:row>126</xdr:row>
      <xdr:rowOff>219807</xdr:rowOff>
    </xdr:to>
    <xdr:sp macro="" textlink="">
      <xdr:nvSpPr>
        <xdr:cNvPr id="17" name="Pfeil: nach unten 16">
          <a:extLst>
            <a:ext uri="{FF2B5EF4-FFF2-40B4-BE49-F238E27FC236}">
              <a16:creationId xmlns:a16="http://schemas.microsoft.com/office/drawing/2014/main" id="{70000C50-56D9-42A9-BA1D-52A7CDCA2F8C}"/>
            </a:ext>
          </a:extLst>
        </xdr:cNvPr>
        <xdr:cNvSpPr/>
      </xdr:nvSpPr>
      <xdr:spPr>
        <a:xfrm>
          <a:off x="10118480" y="30487326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26</xdr:col>
      <xdr:colOff>152400</xdr:colOff>
      <xdr:row>140</xdr:row>
      <xdr:rowOff>86457</xdr:rowOff>
    </xdr:from>
    <xdr:to>
      <xdr:col>26</xdr:col>
      <xdr:colOff>247650</xdr:colOff>
      <xdr:row>140</xdr:row>
      <xdr:rowOff>203688</xdr:rowOff>
    </xdr:to>
    <xdr:sp macro="" textlink="">
      <xdr:nvSpPr>
        <xdr:cNvPr id="18" name="Pfeil: nach unten 17">
          <a:extLst>
            <a:ext uri="{FF2B5EF4-FFF2-40B4-BE49-F238E27FC236}">
              <a16:creationId xmlns:a16="http://schemas.microsoft.com/office/drawing/2014/main" id="{4058015D-C005-4747-9DB9-9DD47F53E5B5}"/>
            </a:ext>
          </a:extLst>
        </xdr:cNvPr>
        <xdr:cNvSpPr/>
      </xdr:nvSpPr>
      <xdr:spPr>
        <a:xfrm>
          <a:off x="9706708" y="34369130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46</xdr:row>
          <xdr:rowOff>28575</xdr:rowOff>
        </xdr:from>
        <xdr:to>
          <xdr:col>13</xdr:col>
          <xdr:colOff>276225</xdr:colOff>
          <xdr:row>46</xdr:row>
          <xdr:rowOff>238125</xdr:rowOff>
        </xdr:to>
        <xdr:sp macro="" textlink="">
          <xdr:nvSpPr>
            <xdr:cNvPr id="26799" name="Check Box 175" hidden="1">
              <a:extLst>
                <a:ext uri="{63B3BB69-23CF-44E3-9099-C40C66FF867C}">
                  <a14:compatExt spid="_x0000_s26799"/>
                </a:ext>
                <a:ext uri="{FF2B5EF4-FFF2-40B4-BE49-F238E27FC236}">
                  <a16:creationId xmlns:a16="http://schemas.microsoft.com/office/drawing/2014/main" id="{00000000-0008-0000-0000-0000A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28575</xdr:rowOff>
        </xdr:from>
        <xdr:to>
          <xdr:col>20</xdr:col>
          <xdr:colOff>276225</xdr:colOff>
          <xdr:row>46</xdr:row>
          <xdr:rowOff>238125</xdr:rowOff>
        </xdr:to>
        <xdr:sp macro="" textlink="">
          <xdr:nvSpPr>
            <xdr:cNvPr id="26800" name="Check Box 176" hidden="1">
              <a:extLst>
                <a:ext uri="{63B3BB69-23CF-44E3-9099-C40C66FF867C}">
                  <a14:compatExt spid="_x0000_s26800"/>
                </a:ext>
                <a:ext uri="{FF2B5EF4-FFF2-40B4-BE49-F238E27FC236}">
                  <a16:creationId xmlns:a16="http://schemas.microsoft.com/office/drawing/2014/main" id="{00000000-0008-0000-0000-0000B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75</xdr:row>
          <xdr:rowOff>28575</xdr:rowOff>
        </xdr:from>
        <xdr:to>
          <xdr:col>13</xdr:col>
          <xdr:colOff>276225</xdr:colOff>
          <xdr:row>75</xdr:row>
          <xdr:rowOff>238125</xdr:rowOff>
        </xdr:to>
        <xdr:sp macro="" textlink="">
          <xdr:nvSpPr>
            <xdr:cNvPr id="26802" name="Check Box 178" hidden="1">
              <a:extLst>
                <a:ext uri="{63B3BB69-23CF-44E3-9099-C40C66FF867C}">
                  <a14:compatExt spid="_x0000_s26802"/>
                </a:ext>
                <a:ext uri="{FF2B5EF4-FFF2-40B4-BE49-F238E27FC236}">
                  <a16:creationId xmlns:a16="http://schemas.microsoft.com/office/drawing/2014/main" id="{00000000-0008-0000-0000-0000B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75</xdr:row>
          <xdr:rowOff>28575</xdr:rowOff>
        </xdr:from>
        <xdr:to>
          <xdr:col>20</xdr:col>
          <xdr:colOff>276225</xdr:colOff>
          <xdr:row>75</xdr:row>
          <xdr:rowOff>238125</xdr:rowOff>
        </xdr:to>
        <xdr:sp macro="" textlink="">
          <xdr:nvSpPr>
            <xdr:cNvPr id="26803" name="Check Box 179" hidden="1">
              <a:extLst>
                <a:ext uri="{63B3BB69-23CF-44E3-9099-C40C66FF867C}">
                  <a14:compatExt spid="_x0000_s26803"/>
                </a:ext>
                <a:ext uri="{FF2B5EF4-FFF2-40B4-BE49-F238E27FC236}">
                  <a16:creationId xmlns:a16="http://schemas.microsoft.com/office/drawing/2014/main" id="{00000000-0008-0000-0000-0000B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31</xdr:row>
          <xdr:rowOff>28575</xdr:rowOff>
        </xdr:from>
        <xdr:to>
          <xdr:col>6</xdr:col>
          <xdr:colOff>276225</xdr:colOff>
          <xdr:row>31</xdr:row>
          <xdr:rowOff>238125</xdr:rowOff>
        </xdr:to>
        <xdr:sp macro="" textlink="">
          <xdr:nvSpPr>
            <xdr:cNvPr id="26806" name="Check Box 182" hidden="1">
              <a:extLst>
                <a:ext uri="{63B3BB69-23CF-44E3-9099-C40C66FF867C}">
                  <a14:compatExt spid="_x0000_s26806"/>
                </a:ext>
                <a:ext uri="{FF2B5EF4-FFF2-40B4-BE49-F238E27FC236}">
                  <a16:creationId xmlns:a16="http://schemas.microsoft.com/office/drawing/2014/main" id="{00000000-0008-0000-0000-0000B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31</xdr:row>
          <xdr:rowOff>28575</xdr:rowOff>
        </xdr:from>
        <xdr:to>
          <xdr:col>20</xdr:col>
          <xdr:colOff>276225</xdr:colOff>
          <xdr:row>31</xdr:row>
          <xdr:rowOff>238125</xdr:rowOff>
        </xdr:to>
        <xdr:sp macro="" textlink="">
          <xdr:nvSpPr>
            <xdr:cNvPr id="26807" name="Check Box 183" hidden="1">
              <a:extLst>
                <a:ext uri="{63B3BB69-23CF-44E3-9099-C40C66FF867C}">
                  <a14:compatExt spid="_x0000_s26807"/>
                </a:ext>
                <a:ext uri="{FF2B5EF4-FFF2-40B4-BE49-F238E27FC236}">
                  <a16:creationId xmlns:a16="http://schemas.microsoft.com/office/drawing/2014/main" id="{00000000-0008-0000-0000-0000B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22</xdr:row>
          <xdr:rowOff>28575</xdr:rowOff>
        </xdr:from>
        <xdr:to>
          <xdr:col>6</xdr:col>
          <xdr:colOff>276225</xdr:colOff>
          <xdr:row>22</xdr:row>
          <xdr:rowOff>238125</xdr:rowOff>
        </xdr:to>
        <xdr:sp macro="" textlink="">
          <xdr:nvSpPr>
            <xdr:cNvPr id="26808" name="Check Box 184" hidden="1">
              <a:extLst>
                <a:ext uri="{63B3BB69-23CF-44E3-9099-C40C66FF867C}">
                  <a14:compatExt spid="_x0000_s26808"/>
                </a:ext>
                <a:ext uri="{FF2B5EF4-FFF2-40B4-BE49-F238E27FC236}">
                  <a16:creationId xmlns:a16="http://schemas.microsoft.com/office/drawing/2014/main" id="{00000000-0008-0000-0000-0000B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22</xdr:row>
          <xdr:rowOff>28575</xdr:rowOff>
        </xdr:from>
        <xdr:to>
          <xdr:col>20</xdr:col>
          <xdr:colOff>276225</xdr:colOff>
          <xdr:row>22</xdr:row>
          <xdr:rowOff>238125</xdr:rowOff>
        </xdr:to>
        <xdr:sp macro="" textlink="">
          <xdr:nvSpPr>
            <xdr:cNvPr id="26810" name="Check Box 186" hidden="1">
              <a:extLst>
                <a:ext uri="{63B3BB69-23CF-44E3-9099-C40C66FF867C}">
                  <a14:compatExt spid="_x0000_s26810"/>
                </a:ext>
                <a:ext uri="{FF2B5EF4-FFF2-40B4-BE49-F238E27FC236}">
                  <a16:creationId xmlns:a16="http://schemas.microsoft.com/office/drawing/2014/main" id="{00000000-0008-0000-0000-0000B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32</xdr:row>
          <xdr:rowOff>28575</xdr:rowOff>
        </xdr:from>
        <xdr:to>
          <xdr:col>27</xdr:col>
          <xdr:colOff>276225</xdr:colOff>
          <xdr:row>32</xdr:row>
          <xdr:rowOff>238125</xdr:rowOff>
        </xdr:to>
        <xdr:sp macro="" textlink="">
          <xdr:nvSpPr>
            <xdr:cNvPr id="26819" name="Check Box 195" hidden="1">
              <a:extLst>
                <a:ext uri="{63B3BB69-23CF-44E3-9099-C40C66FF867C}">
                  <a14:compatExt spid="_x0000_s26819"/>
                </a:ext>
                <a:ext uri="{FF2B5EF4-FFF2-40B4-BE49-F238E27FC236}">
                  <a16:creationId xmlns:a16="http://schemas.microsoft.com/office/drawing/2014/main" id="{00000000-0008-0000-0000-0000C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22</xdr:row>
          <xdr:rowOff>28575</xdr:rowOff>
        </xdr:from>
        <xdr:to>
          <xdr:col>13</xdr:col>
          <xdr:colOff>276225</xdr:colOff>
          <xdr:row>22</xdr:row>
          <xdr:rowOff>238125</xdr:rowOff>
        </xdr:to>
        <xdr:sp macro="" textlink="">
          <xdr:nvSpPr>
            <xdr:cNvPr id="26820" name="Check Box 196" hidden="1">
              <a:extLst>
                <a:ext uri="{63B3BB69-23CF-44E3-9099-C40C66FF867C}">
                  <a14:compatExt spid="_x0000_s26820"/>
                </a:ext>
                <a:ext uri="{FF2B5EF4-FFF2-40B4-BE49-F238E27FC236}">
                  <a16:creationId xmlns:a16="http://schemas.microsoft.com/office/drawing/2014/main" id="{00000000-0008-0000-0000-0000C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22</xdr:row>
          <xdr:rowOff>28575</xdr:rowOff>
        </xdr:from>
        <xdr:to>
          <xdr:col>27</xdr:col>
          <xdr:colOff>276225</xdr:colOff>
          <xdr:row>22</xdr:row>
          <xdr:rowOff>238125</xdr:rowOff>
        </xdr:to>
        <xdr:sp macro="" textlink="">
          <xdr:nvSpPr>
            <xdr:cNvPr id="26821" name="Check Box 197" hidden="1">
              <a:extLst>
                <a:ext uri="{63B3BB69-23CF-44E3-9099-C40C66FF867C}">
                  <a14:compatExt spid="_x0000_s26821"/>
                </a:ext>
                <a:ext uri="{FF2B5EF4-FFF2-40B4-BE49-F238E27FC236}">
                  <a16:creationId xmlns:a16="http://schemas.microsoft.com/office/drawing/2014/main" id="{00000000-0008-0000-0000-0000C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32</xdr:row>
          <xdr:rowOff>28575</xdr:rowOff>
        </xdr:from>
        <xdr:to>
          <xdr:col>13</xdr:col>
          <xdr:colOff>276225</xdr:colOff>
          <xdr:row>32</xdr:row>
          <xdr:rowOff>238125</xdr:rowOff>
        </xdr:to>
        <xdr:sp macro="" textlink="">
          <xdr:nvSpPr>
            <xdr:cNvPr id="26822" name="Check Box 198" hidden="1">
              <a:extLst>
                <a:ext uri="{63B3BB69-23CF-44E3-9099-C40C66FF867C}">
                  <a14:compatExt spid="_x0000_s26822"/>
                </a:ext>
                <a:ext uri="{FF2B5EF4-FFF2-40B4-BE49-F238E27FC236}">
                  <a16:creationId xmlns:a16="http://schemas.microsoft.com/office/drawing/2014/main" id="{00000000-0008-0000-0000-0000C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10</xdr:row>
          <xdr:rowOff>57150</xdr:rowOff>
        </xdr:from>
        <xdr:to>
          <xdr:col>6</xdr:col>
          <xdr:colOff>209550</xdr:colOff>
          <xdr:row>10</xdr:row>
          <xdr:rowOff>200025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2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57150</xdr:rowOff>
        </xdr:from>
        <xdr:to>
          <xdr:col>6</xdr:col>
          <xdr:colOff>209550</xdr:colOff>
          <xdr:row>11</xdr:row>
          <xdr:rowOff>200025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2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57150</xdr:rowOff>
        </xdr:from>
        <xdr:to>
          <xdr:col>6</xdr:col>
          <xdr:colOff>209550</xdr:colOff>
          <xdr:row>12</xdr:row>
          <xdr:rowOff>200025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2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10</xdr:row>
          <xdr:rowOff>57150</xdr:rowOff>
        </xdr:from>
        <xdr:to>
          <xdr:col>13</xdr:col>
          <xdr:colOff>209550</xdr:colOff>
          <xdr:row>10</xdr:row>
          <xdr:rowOff>200025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2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190500</xdr:colOff>
      <xdr:row>35</xdr:row>
      <xdr:rowOff>142875</xdr:rowOff>
    </xdr:from>
    <xdr:to>
      <xdr:col>13</xdr:col>
      <xdr:colOff>304800</xdr:colOff>
      <xdr:row>36</xdr:row>
      <xdr:rowOff>123825</xdr:rowOff>
    </xdr:to>
    <xdr:sp macro="" textlink="">
      <xdr:nvSpPr>
        <xdr:cNvPr id="2" name="Nach links gekrümmter Pfeil 14">
          <a:extLst>
            <a:ext uri="{FF2B5EF4-FFF2-40B4-BE49-F238E27FC236}">
              <a16:creationId xmlns:a16="http://schemas.microsoft.com/office/drawing/2014/main" id="{4BF3BDE0-EFC2-4A47-BE17-C4ED663EB5BF}"/>
            </a:ext>
          </a:extLst>
        </xdr:cNvPr>
        <xdr:cNvSpPr>
          <a:spLocks noChangeArrowheads="1"/>
        </xdr:cNvSpPr>
      </xdr:nvSpPr>
      <xdr:spPr bwMode="auto">
        <a:xfrm>
          <a:off x="4305300" y="7629525"/>
          <a:ext cx="114300" cy="228600"/>
        </a:xfrm>
        <a:prstGeom prst="curvedLeftArrow">
          <a:avLst>
            <a:gd name="adj1" fmla="val 9"/>
            <a:gd name="adj2" fmla="val 55065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190500</xdr:colOff>
      <xdr:row>37</xdr:row>
      <xdr:rowOff>152400</xdr:rowOff>
    </xdr:from>
    <xdr:to>
      <xdr:col>13</xdr:col>
      <xdr:colOff>304800</xdr:colOff>
      <xdr:row>38</xdr:row>
      <xdr:rowOff>123825</xdr:rowOff>
    </xdr:to>
    <xdr:sp macro="" textlink="">
      <xdr:nvSpPr>
        <xdr:cNvPr id="3" name="Nach links gekrümmter Pfeil 14">
          <a:extLst>
            <a:ext uri="{FF2B5EF4-FFF2-40B4-BE49-F238E27FC236}">
              <a16:creationId xmlns:a16="http://schemas.microsoft.com/office/drawing/2014/main" id="{2759E744-6566-48F8-802A-F8FF58BD2FA3}"/>
            </a:ext>
          </a:extLst>
        </xdr:cNvPr>
        <xdr:cNvSpPr>
          <a:spLocks noChangeArrowheads="1"/>
        </xdr:cNvSpPr>
      </xdr:nvSpPr>
      <xdr:spPr bwMode="auto">
        <a:xfrm>
          <a:off x="4305300" y="8134350"/>
          <a:ext cx="114300" cy="219075"/>
        </a:xfrm>
        <a:prstGeom prst="curvedLeftArrow">
          <a:avLst>
            <a:gd name="adj1" fmla="val 18"/>
            <a:gd name="adj2" fmla="val 52389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190500</xdr:colOff>
      <xdr:row>36</xdr:row>
      <xdr:rowOff>142875</xdr:rowOff>
    </xdr:from>
    <xdr:to>
      <xdr:col>13</xdr:col>
      <xdr:colOff>314325</xdr:colOff>
      <xdr:row>37</xdr:row>
      <xdr:rowOff>114300</xdr:rowOff>
    </xdr:to>
    <xdr:sp macro="" textlink="">
      <xdr:nvSpPr>
        <xdr:cNvPr id="4" name="Nach links gekrümmter Pfeil 14">
          <a:extLst>
            <a:ext uri="{FF2B5EF4-FFF2-40B4-BE49-F238E27FC236}">
              <a16:creationId xmlns:a16="http://schemas.microsoft.com/office/drawing/2014/main" id="{74DBF182-8B08-487D-AA78-6F263FCEAA77}"/>
            </a:ext>
          </a:extLst>
        </xdr:cNvPr>
        <xdr:cNvSpPr>
          <a:spLocks noChangeArrowheads="1"/>
        </xdr:cNvSpPr>
      </xdr:nvSpPr>
      <xdr:spPr bwMode="auto">
        <a:xfrm>
          <a:off x="4305300" y="7877175"/>
          <a:ext cx="123825" cy="219075"/>
        </a:xfrm>
        <a:prstGeom prst="curvedLeftArrow">
          <a:avLst>
            <a:gd name="adj1" fmla="val 8"/>
            <a:gd name="adj2" fmla="val 48351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60</xdr:row>
          <xdr:rowOff>9525</xdr:rowOff>
        </xdr:from>
        <xdr:to>
          <xdr:col>24</xdr:col>
          <xdr:colOff>190500</xdr:colOff>
          <xdr:row>61</xdr:row>
          <xdr:rowOff>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2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60</xdr:row>
          <xdr:rowOff>9525</xdr:rowOff>
        </xdr:from>
        <xdr:to>
          <xdr:col>27</xdr:col>
          <xdr:colOff>209550</xdr:colOff>
          <xdr:row>61</xdr:row>
          <xdr:rowOff>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2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61</xdr:row>
          <xdr:rowOff>9525</xdr:rowOff>
        </xdr:from>
        <xdr:to>
          <xdr:col>27</xdr:col>
          <xdr:colOff>209550</xdr:colOff>
          <xdr:row>62</xdr:row>
          <xdr:rowOff>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2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62</xdr:row>
          <xdr:rowOff>9525</xdr:rowOff>
        </xdr:from>
        <xdr:to>
          <xdr:col>24</xdr:col>
          <xdr:colOff>190500</xdr:colOff>
          <xdr:row>63</xdr:row>
          <xdr:rowOff>0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2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62</xdr:row>
          <xdr:rowOff>9525</xdr:rowOff>
        </xdr:from>
        <xdr:to>
          <xdr:col>27</xdr:col>
          <xdr:colOff>209550</xdr:colOff>
          <xdr:row>63</xdr:row>
          <xdr:rowOff>0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2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61</xdr:row>
          <xdr:rowOff>9525</xdr:rowOff>
        </xdr:from>
        <xdr:to>
          <xdr:col>24</xdr:col>
          <xdr:colOff>190500</xdr:colOff>
          <xdr:row>62</xdr:row>
          <xdr:rowOff>0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2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194896</xdr:colOff>
      <xdr:row>35</xdr:row>
      <xdr:rowOff>139211</xdr:rowOff>
    </xdr:from>
    <xdr:to>
      <xdr:col>27</xdr:col>
      <xdr:colOff>309196</xdr:colOff>
      <xdr:row>36</xdr:row>
      <xdr:rowOff>120161</xdr:rowOff>
    </xdr:to>
    <xdr:sp macro="" textlink="">
      <xdr:nvSpPr>
        <xdr:cNvPr id="5" name="Nach links gekrümmter Pfeil 14">
          <a:extLst>
            <a:ext uri="{FF2B5EF4-FFF2-40B4-BE49-F238E27FC236}">
              <a16:creationId xmlns:a16="http://schemas.microsoft.com/office/drawing/2014/main" id="{7AA0CB5A-EB7C-4EDA-91B7-0A9415628560}"/>
            </a:ext>
          </a:extLst>
        </xdr:cNvPr>
        <xdr:cNvSpPr>
          <a:spLocks noChangeArrowheads="1"/>
        </xdr:cNvSpPr>
      </xdr:nvSpPr>
      <xdr:spPr bwMode="auto">
        <a:xfrm>
          <a:off x="8957896" y="7625861"/>
          <a:ext cx="114300" cy="228600"/>
        </a:xfrm>
        <a:prstGeom prst="curvedLeftArrow">
          <a:avLst>
            <a:gd name="adj1" fmla="val 9"/>
            <a:gd name="adj2" fmla="val 55065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194896</xdr:colOff>
      <xdr:row>37</xdr:row>
      <xdr:rowOff>148736</xdr:rowOff>
    </xdr:from>
    <xdr:to>
      <xdr:col>27</xdr:col>
      <xdr:colOff>309196</xdr:colOff>
      <xdr:row>38</xdr:row>
      <xdr:rowOff>120161</xdr:rowOff>
    </xdr:to>
    <xdr:sp macro="" textlink="">
      <xdr:nvSpPr>
        <xdr:cNvPr id="6" name="Nach links gekrümmter Pfeil 14">
          <a:extLst>
            <a:ext uri="{FF2B5EF4-FFF2-40B4-BE49-F238E27FC236}">
              <a16:creationId xmlns:a16="http://schemas.microsoft.com/office/drawing/2014/main" id="{72B59156-60FA-44FE-9BD6-F95A094EE07C}"/>
            </a:ext>
          </a:extLst>
        </xdr:cNvPr>
        <xdr:cNvSpPr>
          <a:spLocks noChangeArrowheads="1"/>
        </xdr:cNvSpPr>
      </xdr:nvSpPr>
      <xdr:spPr bwMode="auto">
        <a:xfrm>
          <a:off x="8957896" y="8130686"/>
          <a:ext cx="114300" cy="219075"/>
        </a:xfrm>
        <a:prstGeom prst="curvedLeftArrow">
          <a:avLst>
            <a:gd name="adj1" fmla="val 18"/>
            <a:gd name="adj2" fmla="val 52389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194896</xdr:colOff>
      <xdr:row>36</xdr:row>
      <xdr:rowOff>139211</xdr:rowOff>
    </xdr:from>
    <xdr:to>
      <xdr:col>27</xdr:col>
      <xdr:colOff>318721</xdr:colOff>
      <xdr:row>37</xdr:row>
      <xdr:rowOff>110636</xdr:rowOff>
    </xdr:to>
    <xdr:sp macro="" textlink="">
      <xdr:nvSpPr>
        <xdr:cNvPr id="7" name="Nach links gekrümmter Pfeil 14">
          <a:extLst>
            <a:ext uri="{FF2B5EF4-FFF2-40B4-BE49-F238E27FC236}">
              <a16:creationId xmlns:a16="http://schemas.microsoft.com/office/drawing/2014/main" id="{EE21B360-8F7B-4C51-9C91-93F4A183293E}"/>
            </a:ext>
          </a:extLst>
        </xdr:cNvPr>
        <xdr:cNvSpPr>
          <a:spLocks noChangeArrowheads="1"/>
        </xdr:cNvSpPr>
      </xdr:nvSpPr>
      <xdr:spPr bwMode="auto">
        <a:xfrm>
          <a:off x="8957896" y="7873511"/>
          <a:ext cx="123825" cy="219075"/>
        </a:xfrm>
        <a:prstGeom prst="curvedLeftArrow">
          <a:avLst>
            <a:gd name="adj1" fmla="val 8"/>
            <a:gd name="adj2" fmla="val 48351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11</xdr:row>
          <xdr:rowOff>19050</xdr:rowOff>
        </xdr:from>
        <xdr:to>
          <xdr:col>13</xdr:col>
          <xdr:colOff>238125</xdr:colOff>
          <xdr:row>11</xdr:row>
          <xdr:rowOff>228600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00000000-0008-0000-0200-00000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</xdr:row>
          <xdr:rowOff>28575</xdr:rowOff>
        </xdr:from>
        <xdr:to>
          <xdr:col>13</xdr:col>
          <xdr:colOff>276225</xdr:colOff>
          <xdr:row>16</xdr:row>
          <xdr:rowOff>238125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0000-0008-0000-0200-00000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</xdr:row>
          <xdr:rowOff>19050</xdr:rowOff>
        </xdr:from>
        <xdr:to>
          <xdr:col>13</xdr:col>
          <xdr:colOff>276225</xdr:colOff>
          <xdr:row>17</xdr:row>
          <xdr:rowOff>228600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00000000-0008-0000-0200-00000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20</xdr:col>
          <xdr:colOff>276225</xdr:colOff>
          <xdr:row>16</xdr:row>
          <xdr:rowOff>238125</xdr:rowOff>
        </xdr:to>
        <xdr:sp macro="" textlink="">
          <xdr:nvSpPr>
            <xdr:cNvPr id="24590" name="Check Box 14" hidden="1">
              <a:extLst>
                <a:ext uri="{63B3BB69-23CF-44E3-9099-C40C66FF867C}">
                  <a14:compatExt spid="_x0000_s24590"/>
                </a:ext>
                <a:ext uri="{FF2B5EF4-FFF2-40B4-BE49-F238E27FC236}">
                  <a16:creationId xmlns:a16="http://schemas.microsoft.com/office/drawing/2014/main" id="{00000000-0008-0000-0200-00000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20</xdr:col>
          <xdr:colOff>276225</xdr:colOff>
          <xdr:row>17</xdr:row>
          <xdr:rowOff>238125</xdr:rowOff>
        </xdr:to>
        <xdr:sp macro="" textlink="">
          <xdr:nvSpPr>
            <xdr:cNvPr id="24591" name="Check Box 15" hidden="1">
              <a:extLst>
                <a:ext uri="{63B3BB69-23CF-44E3-9099-C40C66FF867C}">
                  <a14:compatExt spid="_x0000_s24591"/>
                </a:ext>
                <a:ext uri="{FF2B5EF4-FFF2-40B4-BE49-F238E27FC236}">
                  <a16:creationId xmlns:a16="http://schemas.microsoft.com/office/drawing/2014/main" id="{00000000-0008-0000-0200-00000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20</xdr:col>
          <xdr:colOff>276225</xdr:colOff>
          <xdr:row>18</xdr:row>
          <xdr:rowOff>238125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00000000-0008-0000-0200-00001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16</xdr:row>
          <xdr:rowOff>28575</xdr:rowOff>
        </xdr:from>
        <xdr:to>
          <xdr:col>27</xdr:col>
          <xdr:colOff>276225</xdr:colOff>
          <xdr:row>16</xdr:row>
          <xdr:rowOff>238125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00000000-0008-0000-0200-00001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17</xdr:row>
          <xdr:rowOff>28575</xdr:rowOff>
        </xdr:from>
        <xdr:to>
          <xdr:col>27</xdr:col>
          <xdr:colOff>276225</xdr:colOff>
          <xdr:row>17</xdr:row>
          <xdr:rowOff>238125</xdr:rowOff>
        </xdr:to>
        <xdr:sp macro="" textlink="">
          <xdr:nvSpPr>
            <xdr:cNvPr id="24594" name="Check Box 18" hidden="1">
              <a:extLst>
                <a:ext uri="{63B3BB69-23CF-44E3-9099-C40C66FF867C}">
                  <a14:compatExt spid="_x0000_s24594"/>
                </a:ext>
                <a:ext uri="{FF2B5EF4-FFF2-40B4-BE49-F238E27FC236}">
                  <a16:creationId xmlns:a16="http://schemas.microsoft.com/office/drawing/2014/main" id="{00000000-0008-0000-0200-00001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20</xdr:row>
          <xdr:rowOff>28575</xdr:rowOff>
        </xdr:from>
        <xdr:to>
          <xdr:col>20</xdr:col>
          <xdr:colOff>276225</xdr:colOff>
          <xdr:row>20</xdr:row>
          <xdr:rowOff>238125</xdr:rowOff>
        </xdr:to>
        <xdr:sp macro="" textlink="">
          <xdr:nvSpPr>
            <xdr:cNvPr id="24595" name="Check Box 19" hidden="1">
              <a:extLst>
                <a:ext uri="{63B3BB69-23CF-44E3-9099-C40C66FF867C}">
                  <a14:compatExt spid="_x0000_s24595"/>
                </a:ext>
                <a:ext uri="{FF2B5EF4-FFF2-40B4-BE49-F238E27FC236}">
                  <a16:creationId xmlns:a16="http://schemas.microsoft.com/office/drawing/2014/main" id="{00000000-0008-0000-0200-00001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21</xdr:row>
          <xdr:rowOff>28575</xdr:rowOff>
        </xdr:from>
        <xdr:to>
          <xdr:col>20</xdr:col>
          <xdr:colOff>276225</xdr:colOff>
          <xdr:row>21</xdr:row>
          <xdr:rowOff>238125</xdr:rowOff>
        </xdr:to>
        <xdr:sp macro="" textlink="">
          <xdr:nvSpPr>
            <xdr:cNvPr id="24596" name="Check Box 20" hidden="1">
              <a:extLst>
                <a:ext uri="{63B3BB69-23CF-44E3-9099-C40C66FF867C}">
                  <a14:compatExt spid="_x0000_s24596"/>
                </a:ext>
                <a:ext uri="{FF2B5EF4-FFF2-40B4-BE49-F238E27FC236}">
                  <a16:creationId xmlns:a16="http://schemas.microsoft.com/office/drawing/2014/main" id="{00000000-0008-0000-0200-00001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28575</xdr:rowOff>
        </xdr:from>
        <xdr:to>
          <xdr:col>6</xdr:col>
          <xdr:colOff>276225</xdr:colOff>
          <xdr:row>26</xdr:row>
          <xdr:rowOff>238125</xdr:rowOff>
        </xdr:to>
        <xdr:sp macro="" textlink="">
          <xdr:nvSpPr>
            <xdr:cNvPr id="24597" name="Check Box 21" hidden="1">
              <a:extLst>
                <a:ext uri="{63B3BB69-23CF-44E3-9099-C40C66FF867C}">
                  <a14:compatExt spid="_x0000_s24597"/>
                </a:ext>
                <a:ext uri="{FF2B5EF4-FFF2-40B4-BE49-F238E27FC236}">
                  <a16:creationId xmlns:a16="http://schemas.microsoft.com/office/drawing/2014/main" id="{00000000-0008-0000-0200-00001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27</xdr:row>
          <xdr:rowOff>28575</xdr:rowOff>
        </xdr:from>
        <xdr:to>
          <xdr:col>6</xdr:col>
          <xdr:colOff>276225</xdr:colOff>
          <xdr:row>27</xdr:row>
          <xdr:rowOff>238125</xdr:rowOff>
        </xdr:to>
        <xdr:sp macro="" textlink="">
          <xdr:nvSpPr>
            <xdr:cNvPr id="24598" name="Check Box 22" hidden="1">
              <a:extLst>
                <a:ext uri="{63B3BB69-23CF-44E3-9099-C40C66FF867C}">
                  <a14:compatExt spid="_x0000_s24598"/>
                </a:ext>
                <a:ext uri="{FF2B5EF4-FFF2-40B4-BE49-F238E27FC236}">
                  <a16:creationId xmlns:a16="http://schemas.microsoft.com/office/drawing/2014/main" id="{00000000-0008-0000-0200-00001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28</xdr:row>
          <xdr:rowOff>28575</xdr:rowOff>
        </xdr:from>
        <xdr:to>
          <xdr:col>6</xdr:col>
          <xdr:colOff>276225</xdr:colOff>
          <xdr:row>28</xdr:row>
          <xdr:rowOff>238125</xdr:rowOff>
        </xdr:to>
        <xdr:sp macro="" textlink="">
          <xdr:nvSpPr>
            <xdr:cNvPr id="24599" name="Check Box 23" hidden="1">
              <a:extLst>
                <a:ext uri="{63B3BB69-23CF-44E3-9099-C40C66FF867C}">
                  <a14:compatExt spid="_x0000_s24599"/>
                </a:ext>
                <a:ext uri="{FF2B5EF4-FFF2-40B4-BE49-F238E27FC236}">
                  <a16:creationId xmlns:a16="http://schemas.microsoft.com/office/drawing/2014/main" id="{00000000-0008-0000-0200-00001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26</xdr:row>
          <xdr:rowOff>28575</xdr:rowOff>
        </xdr:from>
        <xdr:to>
          <xdr:col>13</xdr:col>
          <xdr:colOff>276225</xdr:colOff>
          <xdr:row>26</xdr:row>
          <xdr:rowOff>238125</xdr:rowOff>
        </xdr:to>
        <xdr:sp macro="" textlink="">
          <xdr:nvSpPr>
            <xdr:cNvPr id="24600" name="Check Box 24" hidden="1">
              <a:extLst>
                <a:ext uri="{63B3BB69-23CF-44E3-9099-C40C66FF867C}">
                  <a14:compatExt spid="_x0000_s24600"/>
                </a:ext>
                <a:ext uri="{FF2B5EF4-FFF2-40B4-BE49-F238E27FC236}">
                  <a16:creationId xmlns:a16="http://schemas.microsoft.com/office/drawing/2014/main" id="{00000000-0008-0000-0200-00001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27</xdr:row>
          <xdr:rowOff>28575</xdr:rowOff>
        </xdr:from>
        <xdr:to>
          <xdr:col>13</xdr:col>
          <xdr:colOff>276225</xdr:colOff>
          <xdr:row>27</xdr:row>
          <xdr:rowOff>238125</xdr:rowOff>
        </xdr:to>
        <xdr:sp macro="" textlink="">
          <xdr:nvSpPr>
            <xdr:cNvPr id="24601" name="Check Box 25" hidden="1">
              <a:extLst>
                <a:ext uri="{63B3BB69-23CF-44E3-9099-C40C66FF867C}">
                  <a14:compatExt spid="_x0000_s24601"/>
                </a:ext>
                <a:ext uri="{FF2B5EF4-FFF2-40B4-BE49-F238E27FC236}">
                  <a16:creationId xmlns:a16="http://schemas.microsoft.com/office/drawing/2014/main" id="{00000000-0008-0000-0200-00001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16</xdr:row>
          <xdr:rowOff>28575</xdr:rowOff>
        </xdr:from>
        <xdr:to>
          <xdr:col>6</xdr:col>
          <xdr:colOff>276225</xdr:colOff>
          <xdr:row>16</xdr:row>
          <xdr:rowOff>238125</xdr:rowOff>
        </xdr:to>
        <xdr:sp macro="" textlink="">
          <xdr:nvSpPr>
            <xdr:cNvPr id="24602" name="Check Box 26" hidden="1">
              <a:extLst>
                <a:ext uri="{63B3BB69-23CF-44E3-9099-C40C66FF867C}">
                  <a14:compatExt spid="_x0000_s24602"/>
                </a:ext>
                <a:ext uri="{FF2B5EF4-FFF2-40B4-BE49-F238E27FC236}">
                  <a16:creationId xmlns:a16="http://schemas.microsoft.com/office/drawing/2014/main" id="{00000000-0008-0000-0200-00001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17</xdr:row>
          <xdr:rowOff>28575</xdr:rowOff>
        </xdr:from>
        <xdr:to>
          <xdr:col>6</xdr:col>
          <xdr:colOff>276225</xdr:colOff>
          <xdr:row>17</xdr:row>
          <xdr:rowOff>238125</xdr:rowOff>
        </xdr:to>
        <xdr:sp macro="" textlink="">
          <xdr:nvSpPr>
            <xdr:cNvPr id="24603" name="Check Box 27" hidden="1">
              <a:extLst>
                <a:ext uri="{63B3BB69-23CF-44E3-9099-C40C66FF867C}">
                  <a14:compatExt spid="_x0000_s24603"/>
                </a:ext>
                <a:ext uri="{FF2B5EF4-FFF2-40B4-BE49-F238E27FC236}">
                  <a16:creationId xmlns:a16="http://schemas.microsoft.com/office/drawing/2014/main" id="{00000000-0008-0000-0200-00001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28575</xdr:rowOff>
        </xdr:from>
        <xdr:to>
          <xdr:col>6</xdr:col>
          <xdr:colOff>276225</xdr:colOff>
          <xdr:row>18</xdr:row>
          <xdr:rowOff>238125</xdr:rowOff>
        </xdr:to>
        <xdr:sp macro="" textlink="">
          <xdr:nvSpPr>
            <xdr:cNvPr id="24604" name="Check Box 28" hidden="1">
              <a:extLst>
                <a:ext uri="{63B3BB69-23CF-44E3-9099-C40C66FF867C}">
                  <a14:compatExt spid="_x0000_s24604"/>
                </a:ext>
                <a:ext uri="{FF2B5EF4-FFF2-40B4-BE49-F238E27FC236}">
                  <a16:creationId xmlns:a16="http://schemas.microsoft.com/office/drawing/2014/main" id="{00000000-0008-0000-0200-00001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</xdr:row>
          <xdr:rowOff>28575</xdr:rowOff>
        </xdr:from>
        <xdr:to>
          <xdr:col>6</xdr:col>
          <xdr:colOff>276225</xdr:colOff>
          <xdr:row>20</xdr:row>
          <xdr:rowOff>238125</xdr:rowOff>
        </xdr:to>
        <xdr:sp macro="" textlink="">
          <xdr:nvSpPr>
            <xdr:cNvPr id="24605" name="Check Box 29" hidden="1">
              <a:extLst>
                <a:ext uri="{63B3BB69-23CF-44E3-9099-C40C66FF867C}">
                  <a14:compatExt spid="_x0000_s24605"/>
                </a:ext>
                <a:ext uri="{FF2B5EF4-FFF2-40B4-BE49-F238E27FC236}">
                  <a16:creationId xmlns:a16="http://schemas.microsoft.com/office/drawing/2014/main" id="{00000000-0008-0000-0200-00001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21</xdr:row>
          <xdr:rowOff>28575</xdr:rowOff>
        </xdr:from>
        <xdr:to>
          <xdr:col>6</xdr:col>
          <xdr:colOff>276225</xdr:colOff>
          <xdr:row>21</xdr:row>
          <xdr:rowOff>238125</xdr:rowOff>
        </xdr:to>
        <xdr:sp macro="" textlink="">
          <xdr:nvSpPr>
            <xdr:cNvPr id="24606" name="Check Box 30" hidden="1">
              <a:extLst>
                <a:ext uri="{63B3BB69-23CF-44E3-9099-C40C66FF867C}">
                  <a14:compatExt spid="_x0000_s24606"/>
                </a:ext>
                <a:ext uri="{FF2B5EF4-FFF2-40B4-BE49-F238E27FC236}">
                  <a16:creationId xmlns:a16="http://schemas.microsoft.com/office/drawing/2014/main" id="{00000000-0008-0000-0200-00001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26</xdr:row>
          <xdr:rowOff>28575</xdr:rowOff>
        </xdr:from>
        <xdr:to>
          <xdr:col>20</xdr:col>
          <xdr:colOff>276225</xdr:colOff>
          <xdr:row>26</xdr:row>
          <xdr:rowOff>238125</xdr:rowOff>
        </xdr:to>
        <xdr:sp macro="" textlink="">
          <xdr:nvSpPr>
            <xdr:cNvPr id="24607" name="Check Box 31" hidden="1">
              <a:extLst>
                <a:ext uri="{63B3BB69-23CF-44E3-9099-C40C66FF867C}">
                  <a14:compatExt spid="_x0000_s24607"/>
                </a:ext>
                <a:ext uri="{FF2B5EF4-FFF2-40B4-BE49-F238E27FC236}">
                  <a16:creationId xmlns:a16="http://schemas.microsoft.com/office/drawing/2014/main" id="{00000000-0008-0000-0200-00001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27</xdr:row>
          <xdr:rowOff>28575</xdr:rowOff>
        </xdr:from>
        <xdr:to>
          <xdr:col>20</xdr:col>
          <xdr:colOff>276225</xdr:colOff>
          <xdr:row>27</xdr:row>
          <xdr:rowOff>238125</xdr:rowOff>
        </xdr:to>
        <xdr:sp macro="" textlink="">
          <xdr:nvSpPr>
            <xdr:cNvPr id="24608" name="Check Box 32" hidden="1">
              <a:extLst>
                <a:ext uri="{63B3BB69-23CF-44E3-9099-C40C66FF867C}">
                  <a14:compatExt spid="_x0000_s24608"/>
                </a:ext>
                <a:ext uri="{FF2B5EF4-FFF2-40B4-BE49-F238E27FC236}">
                  <a16:creationId xmlns:a16="http://schemas.microsoft.com/office/drawing/2014/main" id="{00000000-0008-0000-0200-00002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28</xdr:row>
          <xdr:rowOff>28575</xdr:rowOff>
        </xdr:from>
        <xdr:to>
          <xdr:col>20</xdr:col>
          <xdr:colOff>276225</xdr:colOff>
          <xdr:row>28</xdr:row>
          <xdr:rowOff>238125</xdr:rowOff>
        </xdr:to>
        <xdr:sp macro="" textlink="">
          <xdr:nvSpPr>
            <xdr:cNvPr id="24609" name="Check Box 33" hidden="1">
              <a:extLst>
                <a:ext uri="{63B3BB69-23CF-44E3-9099-C40C66FF867C}">
                  <a14:compatExt spid="_x0000_s24609"/>
                </a:ext>
                <a:ext uri="{FF2B5EF4-FFF2-40B4-BE49-F238E27FC236}">
                  <a16:creationId xmlns:a16="http://schemas.microsoft.com/office/drawing/2014/main" id="{00000000-0008-0000-0200-00002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28575</xdr:rowOff>
        </xdr:from>
        <xdr:to>
          <xdr:col>20</xdr:col>
          <xdr:colOff>276225</xdr:colOff>
          <xdr:row>30</xdr:row>
          <xdr:rowOff>238125</xdr:rowOff>
        </xdr:to>
        <xdr:sp macro="" textlink="">
          <xdr:nvSpPr>
            <xdr:cNvPr id="24610" name="Check Box 34" hidden="1">
              <a:extLst>
                <a:ext uri="{63B3BB69-23CF-44E3-9099-C40C66FF867C}">
                  <a14:compatExt spid="_x0000_s24610"/>
                </a:ext>
                <a:ext uri="{FF2B5EF4-FFF2-40B4-BE49-F238E27FC236}">
                  <a16:creationId xmlns:a16="http://schemas.microsoft.com/office/drawing/2014/main" id="{00000000-0008-0000-0200-00002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31</xdr:row>
          <xdr:rowOff>28575</xdr:rowOff>
        </xdr:from>
        <xdr:to>
          <xdr:col>20</xdr:col>
          <xdr:colOff>276225</xdr:colOff>
          <xdr:row>31</xdr:row>
          <xdr:rowOff>238125</xdr:rowOff>
        </xdr:to>
        <xdr:sp macro="" textlink="">
          <xdr:nvSpPr>
            <xdr:cNvPr id="24611" name="Check Box 35" hidden="1">
              <a:extLst>
                <a:ext uri="{63B3BB69-23CF-44E3-9099-C40C66FF867C}">
                  <a14:compatExt spid="_x0000_s24611"/>
                </a:ext>
                <a:ext uri="{FF2B5EF4-FFF2-40B4-BE49-F238E27FC236}">
                  <a16:creationId xmlns:a16="http://schemas.microsoft.com/office/drawing/2014/main" id="{00000000-0008-0000-0200-00002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30</xdr:row>
          <xdr:rowOff>28575</xdr:rowOff>
        </xdr:from>
        <xdr:to>
          <xdr:col>6</xdr:col>
          <xdr:colOff>276225</xdr:colOff>
          <xdr:row>30</xdr:row>
          <xdr:rowOff>238125</xdr:rowOff>
        </xdr:to>
        <xdr:sp macro="" textlink="">
          <xdr:nvSpPr>
            <xdr:cNvPr id="24612" name="Check Box 36" hidden="1">
              <a:extLst>
                <a:ext uri="{63B3BB69-23CF-44E3-9099-C40C66FF867C}">
                  <a14:compatExt spid="_x0000_s24612"/>
                </a:ext>
                <a:ext uri="{FF2B5EF4-FFF2-40B4-BE49-F238E27FC236}">
                  <a16:creationId xmlns:a16="http://schemas.microsoft.com/office/drawing/2014/main" id="{00000000-0008-0000-0200-00002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31</xdr:row>
          <xdr:rowOff>28575</xdr:rowOff>
        </xdr:from>
        <xdr:to>
          <xdr:col>6</xdr:col>
          <xdr:colOff>276225</xdr:colOff>
          <xdr:row>31</xdr:row>
          <xdr:rowOff>238125</xdr:rowOff>
        </xdr:to>
        <xdr:sp macro="" textlink="">
          <xdr:nvSpPr>
            <xdr:cNvPr id="24613" name="Check Box 37" hidden="1">
              <a:extLst>
                <a:ext uri="{63B3BB69-23CF-44E3-9099-C40C66FF867C}">
                  <a14:compatExt spid="_x0000_s24613"/>
                </a:ext>
                <a:ext uri="{FF2B5EF4-FFF2-40B4-BE49-F238E27FC236}">
                  <a16:creationId xmlns:a16="http://schemas.microsoft.com/office/drawing/2014/main" id="{00000000-0008-0000-0200-00002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26</xdr:row>
          <xdr:rowOff>28575</xdr:rowOff>
        </xdr:from>
        <xdr:to>
          <xdr:col>27</xdr:col>
          <xdr:colOff>276225</xdr:colOff>
          <xdr:row>26</xdr:row>
          <xdr:rowOff>238125</xdr:rowOff>
        </xdr:to>
        <xdr:sp macro="" textlink="">
          <xdr:nvSpPr>
            <xdr:cNvPr id="24614" name="Check Box 38" hidden="1">
              <a:extLst>
                <a:ext uri="{63B3BB69-23CF-44E3-9099-C40C66FF867C}">
                  <a14:compatExt spid="_x0000_s24614"/>
                </a:ext>
                <a:ext uri="{FF2B5EF4-FFF2-40B4-BE49-F238E27FC236}">
                  <a16:creationId xmlns:a16="http://schemas.microsoft.com/office/drawing/2014/main" id="{00000000-0008-0000-0200-00002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27</xdr:row>
          <xdr:rowOff>28575</xdr:rowOff>
        </xdr:from>
        <xdr:to>
          <xdr:col>27</xdr:col>
          <xdr:colOff>276225</xdr:colOff>
          <xdr:row>27</xdr:row>
          <xdr:rowOff>238125</xdr:rowOff>
        </xdr:to>
        <xdr:sp macro="" textlink="">
          <xdr:nvSpPr>
            <xdr:cNvPr id="24615" name="Check Box 39" hidden="1">
              <a:extLst>
                <a:ext uri="{63B3BB69-23CF-44E3-9099-C40C66FF867C}">
                  <a14:compatExt spid="_x0000_s24615"/>
                </a:ext>
                <a:ext uri="{FF2B5EF4-FFF2-40B4-BE49-F238E27FC236}">
                  <a16:creationId xmlns:a16="http://schemas.microsoft.com/office/drawing/2014/main" id="{00000000-0008-0000-0200-00002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42</xdr:row>
          <xdr:rowOff>28575</xdr:rowOff>
        </xdr:from>
        <xdr:to>
          <xdr:col>6</xdr:col>
          <xdr:colOff>276225</xdr:colOff>
          <xdr:row>42</xdr:row>
          <xdr:rowOff>238125</xdr:rowOff>
        </xdr:to>
        <xdr:sp macro="" textlink="">
          <xdr:nvSpPr>
            <xdr:cNvPr id="24616" name="Check Box 40" hidden="1">
              <a:extLst>
                <a:ext uri="{63B3BB69-23CF-44E3-9099-C40C66FF867C}">
                  <a14:compatExt spid="_x0000_s24616"/>
                </a:ext>
                <a:ext uri="{FF2B5EF4-FFF2-40B4-BE49-F238E27FC236}">
                  <a16:creationId xmlns:a16="http://schemas.microsoft.com/office/drawing/2014/main" id="{00000000-0008-0000-0200-00002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43</xdr:row>
          <xdr:rowOff>28575</xdr:rowOff>
        </xdr:from>
        <xdr:to>
          <xdr:col>6</xdr:col>
          <xdr:colOff>276225</xdr:colOff>
          <xdr:row>43</xdr:row>
          <xdr:rowOff>238125</xdr:rowOff>
        </xdr:to>
        <xdr:sp macro="" textlink="">
          <xdr:nvSpPr>
            <xdr:cNvPr id="24617" name="Check Box 41" hidden="1">
              <a:extLst>
                <a:ext uri="{63B3BB69-23CF-44E3-9099-C40C66FF867C}">
                  <a14:compatExt spid="_x0000_s24617"/>
                </a:ext>
                <a:ext uri="{FF2B5EF4-FFF2-40B4-BE49-F238E27FC236}">
                  <a16:creationId xmlns:a16="http://schemas.microsoft.com/office/drawing/2014/main" id="{00000000-0008-0000-0200-00002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44</xdr:row>
          <xdr:rowOff>28575</xdr:rowOff>
        </xdr:from>
        <xdr:to>
          <xdr:col>6</xdr:col>
          <xdr:colOff>276225</xdr:colOff>
          <xdr:row>44</xdr:row>
          <xdr:rowOff>238125</xdr:rowOff>
        </xdr:to>
        <xdr:sp macro="" textlink="">
          <xdr:nvSpPr>
            <xdr:cNvPr id="24618" name="Check Box 42" hidden="1">
              <a:extLst>
                <a:ext uri="{63B3BB69-23CF-44E3-9099-C40C66FF867C}">
                  <a14:compatExt spid="_x0000_s24618"/>
                </a:ext>
                <a:ext uri="{FF2B5EF4-FFF2-40B4-BE49-F238E27FC236}">
                  <a16:creationId xmlns:a16="http://schemas.microsoft.com/office/drawing/2014/main" id="{00000000-0008-0000-0200-00002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45</xdr:row>
          <xdr:rowOff>28575</xdr:rowOff>
        </xdr:from>
        <xdr:to>
          <xdr:col>6</xdr:col>
          <xdr:colOff>276225</xdr:colOff>
          <xdr:row>45</xdr:row>
          <xdr:rowOff>238125</xdr:rowOff>
        </xdr:to>
        <xdr:sp macro="" textlink="">
          <xdr:nvSpPr>
            <xdr:cNvPr id="24619" name="Check Box 43" hidden="1">
              <a:extLst>
                <a:ext uri="{63B3BB69-23CF-44E3-9099-C40C66FF867C}">
                  <a14:compatExt spid="_x0000_s24619"/>
                </a:ext>
                <a:ext uri="{FF2B5EF4-FFF2-40B4-BE49-F238E27FC236}">
                  <a16:creationId xmlns:a16="http://schemas.microsoft.com/office/drawing/2014/main" id="{00000000-0008-0000-0200-00002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28575</xdr:rowOff>
        </xdr:from>
        <xdr:to>
          <xdr:col>13</xdr:col>
          <xdr:colOff>276225</xdr:colOff>
          <xdr:row>42</xdr:row>
          <xdr:rowOff>238125</xdr:rowOff>
        </xdr:to>
        <xdr:sp macro="" textlink="">
          <xdr:nvSpPr>
            <xdr:cNvPr id="24620" name="Check Box 44" hidden="1">
              <a:extLst>
                <a:ext uri="{63B3BB69-23CF-44E3-9099-C40C66FF867C}">
                  <a14:compatExt spid="_x0000_s24620"/>
                </a:ext>
                <a:ext uri="{FF2B5EF4-FFF2-40B4-BE49-F238E27FC236}">
                  <a16:creationId xmlns:a16="http://schemas.microsoft.com/office/drawing/2014/main" id="{00000000-0008-0000-0200-00002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28575</xdr:rowOff>
        </xdr:from>
        <xdr:to>
          <xdr:col>13</xdr:col>
          <xdr:colOff>276225</xdr:colOff>
          <xdr:row>43</xdr:row>
          <xdr:rowOff>238125</xdr:rowOff>
        </xdr:to>
        <xdr:sp macro="" textlink="">
          <xdr:nvSpPr>
            <xdr:cNvPr id="24621" name="Check Box 45" hidden="1">
              <a:extLst>
                <a:ext uri="{63B3BB69-23CF-44E3-9099-C40C66FF867C}">
                  <a14:compatExt spid="_x0000_s24621"/>
                </a:ext>
                <a:ext uri="{FF2B5EF4-FFF2-40B4-BE49-F238E27FC236}">
                  <a16:creationId xmlns:a16="http://schemas.microsoft.com/office/drawing/2014/main" id="{00000000-0008-0000-0200-00002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44</xdr:row>
          <xdr:rowOff>28575</xdr:rowOff>
        </xdr:from>
        <xdr:to>
          <xdr:col>13</xdr:col>
          <xdr:colOff>276225</xdr:colOff>
          <xdr:row>44</xdr:row>
          <xdr:rowOff>238125</xdr:rowOff>
        </xdr:to>
        <xdr:sp macro="" textlink="">
          <xdr:nvSpPr>
            <xdr:cNvPr id="24622" name="Check Box 46" hidden="1">
              <a:extLst>
                <a:ext uri="{63B3BB69-23CF-44E3-9099-C40C66FF867C}">
                  <a14:compatExt spid="_x0000_s24622"/>
                </a:ext>
                <a:ext uri="{FF2B5EF4-FFF2-40B4-BE49-F238E27FC236}">
                  <a16:creationId xmlns:a16="http://schemas.microsoft.com/office/drawing/2014/main" id="{00000000-0008-0000-0200-00002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45</xdr:row>
          <xdr:rowOff>28575</xdr:rowOff>
        </xdr:from>
        <xdr:to>
          <xdr:col>13</xdr:col>
          <xdr:colOff>276225</xdr:colOff>
          <xdr:row>45</xdr:row>
          <xdr:rowOff>238125</xdr:rowOff>
        </xdr:to>
        <xdr:sp macro="" textlink="">
          <xdr:nvSpPr>
            <xdr:cNvPr id="24623" name="Check Box 47" hidden="1">
              <a:extLst>
                <a:ext uri="{63B3BB69-23CF-44E3-9099-C40C66FF867C}">
                  <a14:compatExt spid="_x0000_s24623"/>
                </a:ext>
                <a:ext uri="{FF2B5EF4-FFF2-40B4-BE49-F238E27FC236}">
                  <a16:creationId xmlns:a16="http://schemas.microsoft.com/office/drawing/2014/main" id="{00000000-0008-0000-0200-00002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47</xdr:row>
          <xdr:rowOff>28575</xdr:rowOff>
        </xdr:from>
        <xdr:to>
          <xdr:col>13</xdr:col>
          <xdr:colOff>276225</xdr:colOff>
          <xdr:row>47</xdr:row>
          <xdr:rowOff>238125</xdr:rowOff>
        </xdr:to>
        <xdr:sp macro="" textlink="">
          <xdr:nvSpPr>
            <xdr:cNvPr id="24624" name="Check Box 48" hidden="1">
              <a:extLst>
                <a:ext uri="{63B3BB69-23CF-44E3-9099-C40C66FF867C}">
                  <a14:compatExt spid="_x0000_s24624"/>
                </a:ext>
                <a:ext uri="{FF2B5EF4-FFF2-40B4-BE49-F238E27FC236}">
                  <a16:creationId xmlns:a16="http://schemas.microsoft.com/office/drawing/2014/main" id="{00000000-0008-0000-0200-00003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48</xdr:row>
          <xdr:rowOff>28575</xdr:rowOff>
        </xdr:from>
        <xdr:to>
          <xdr:col>13</xdr:col>
          <xdr:colOff>276225</xdr:colOff>
          <xdr:row>48</xdr:row>
          <xdr:rowOff>238125</xdr:rowOff>
        </xdr:to>
        <xdr:sp macro="" textlink="">
          <xdr:nvSpPr>
            <xdr:cNvPr id="24625" name="Check Box 49" hidden="1">
              <a:extLst>
                <a:ext uri="{63B3BB69-23CF-44E3-9099-C40C66FF867C}">
                  <a14:compatExt spid="_x0000_s24625"/>
                </a:ext>
                <a:ext uri="{FF2B5EF4-FFF2-40B4-BE49-F238E27FC236}">
                  <a16:creationId xmlns:a16="http://schemas.microsoft.com/office/drawing/2014/main" id="{00000000-0008-0000-0200-00003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49</xdr:row>
          <xdr:rowOff>28575</xdr:rowOff>
        </xdr:from>
        <xdr:to>
          <xdr:col>13</xdr:col>
          <xdr:colOff>276225</xdr:colOff>
          <xdr:row>49</xdr:row>
          <xdr:rowOff>238125</xdr:rowOff>
        </xdr:to>
        <xdr:sp macro="" textlink="">
          <xdr:nvSpPr>
            <xdr:cNvPr id="24626" name="Check Box 50" hidden="1">
              <a:extLst>
                <a:ext uri="{63B3BB69-23CF-44E3-9099-C40C66FF867C}">
                  <a14:compatExt spid="_x0000_s24626"/>
                </a:ext>
                <a:ext uri="{FF2B5EF4-FFF2-40B4-BE49-F238E27FC236}">
                  <a16:creationId xmlns:a16="http://schemas.microsoft.com/office/drawing/2014/main" id="{00000000-0008-0000-0200-00003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50</xdr:row>
          <xdr:rowOff>28575</xdr:rowOff>
        </xdr:from>
        <xdr:to>
          <xdr:col>13</xdr:col>
          <xdr:colOff>276225</xdr:colOff>
          <xdr:row>50</xdr:row>
          <xdr:rowOff>238125</xdr:rowOff>
        </xdr:to>
        <xdr:sp macro="" textlink="">
          <xdr:nvSpPr>
            <xdr:cNvPr id="24627" name="Check Box 51" hidden="1">
              <a:extLst>
                <a:ext uri="{63B3BB69-23CF-44E3-9099-C40C66FF867C}">
                  <a14:compatExt spid="_x0000_s24627"/>
                </a:ext>
                <a:ext uri="{FF2B5EF4-FFF2-40B4-BE49-F238E27FC236}">
                  <a16:creationId xmlns:a16="http://schemas.microsoft.com/office/drawing/2014/main" id="{00000000-0008-0000-0200-00003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51</xdr:row>
          <xdr:rowOff>28575</xdr:rowOff>
        </xdr:from>
        <xdr:to>
          <xdr:col>13</xdr:col>
          <xdr:colOff>276225</xdr:colOff>
          <xdr:row>51</xdr:row>
          <xdr:rowOff>238125</xdr:rowOff>
        </xdr:to>
        <xdr:sp macro="" textlink="">
          <xdr:nvSpPr>
            <xdr:cNvPr id="24628" name="Check Box 52" hidden="1">
              <a:extLst>
                <a:ext uri="{63B3BB69-23CF-44E3-9099-C40C66FF867C}">
                  <a14:compatExt spid="_x0000_s24628"/>
                </a:ext>
                <a:ext uri="{FF2B5EF4-FFF2-40B4-BE49-F238E27FC236}">
                  <a16:creationId xmlns:a16="http://schemas.microsoft.com/office/drawing/2014/main" id="{00000000-0008-0000-0200-00003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52</xdr:row>
          <xdr:rowOff>28575</xdr:rowOff>
        </xdr:from>
        <xdr:to>
          <xdr:col>13</xdr:col>
          <xdr:colOff>276225</xdr:colOff>
          <xdr:row>52</xdr:row>
          <xdr:rowOff>238125</xdr:rowOff>
        </xdr:to>
        <xdr:sp macro="" textlink="">
          <xdr:nvSpPr>
            <xdr:cNvPr id="24629" name="Check Box 53" hidden="1">
              <a:extLst>
                <a:ext uri="{63B3BB69-23CF-44E3-9099-C40C66FF867C}">
                  <a14:compatExt spid="_x0000_s24629"/>
                </a:ext>
                <a:ext uri="{FF2B5EF4-FFF2-40B4-BE49-F238E27FC236}">
                  <a16:creationId xmlns:a16="http://schemas.microsoft.com/office/drawing/2014/main" id="{00000000-0008-0000-0200-00003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28575</xdr:rowOff>
        </xdr:from>
        <xdr:to>
          <xdr:col>20</xdr:col>
          <xdr:colOff>276225</xdr:colOff>
          <xdr:row>42</xdr:row>
          <xdr:rowOff>238125</xdr:rowOff>
        </xdr:to>
        <xdr:sp macro="" textlink="">
          <xdr:nvSpPr>
            <xdr:cNvPr id="24630" name="Check Box 54" hidden="1">
              <a:extLst>
                <a:ext uri="{63B3BB69-23CF-44E3-9099-C40C66FF867C}">
                  <a14:compatExt spid="_x0000_s24630"/>
                </a:ext>
                <a:ext uri="{FF2B5EF4-FFF2-40B4-BE49-F238E27FC236}">
                  <a16:creationId xmlns:a16="http://schemas.microsoft.com/office/drawing/2014/main" id="{00000000-0008-0000-0200-00003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43</xdr:row>
          <xdr:rowOff>28575</xdr:rowOff>
        </xdr:from>
        <xdr:to>
          <xdr:col>20</xdr:col>
          <xdr:colOff>276225</xdr:colOff>
          <xdr:row>43</xdr:row>
          <xdr:rowOff>238125</xdr:rowOff>
        </xdr:to>
        <xdr:sp macro="" textlink="">
          <xdr:nvSpPr>
            <xdr:cNvPr id="24631" name="Check Box 55" hidden="1">
              <a:extLst>
                <a:ext uri="{63B3BB69-23CF-44E3-9099-C40C66FF867C}">
                  <a14:compatExt spid="_x0000_s24631"/>
                </a:ext>
                <a:ext uri="{FF2B5EF4-FFF2-40B4-BE49-F238E27FC236}">
                  <a16:creationId xmlns:a16="http://schemas.microsoft.com/office/drawing/2014/main" id="{00000000-0008-0000-0200-00003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28575</xdr:rowOff>
        </xdr:from>
        <xdr:to>
          <xdr:col>20</xdr:col>
          <xdr:colOff>276225</xdr:colOff>
          <xdr:row>44</xdr:row>
          <xdr:rowOff>238125</xdr:rowOff>
        </xdr:to>
        <xdr:sp macro="" textlink="">
          <xdr:nvSpPr>
            <xdr:cNvPr id="24632" name="Check Box 56" hidden="1">
              <a:extLst>
                <a:ext uri="{63B3BB69-23CF-44E3-9099-C40C66FF867C}">
                  <a14:compatExt spid="_x0000_s24632"/>
                </a:ext>
                <a:ext uri="{FF2B5EF4-FFF2-40B4-BE49-F238E27FC236}">
                  <a16:creationId xmlns:a16="http://schemas.microsoft.com/office/drawing/2014/main" id="{00000000-0008-0000-0200-00003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28575</xdr:rowOff>
        </xdr:from>
        <xdr:to>
          <xdr:col>20</xdr:col>
          <xdr:colOff>276225</xdr:colOff>
          <xdr:row>45</xdr:row>
          <xdr:rowOff>238125</xdr:rowOff>
        </xdr:to>
        <xdr:sp macro="" textlink="">
          <xdr:nvSpPr>
            <xdr:cNvPr id="24633" name="Check Box 57" hidden="1">
              <a:extLst>
                <a:ext uri="{63B3BB69-23CF-44E3-9099-C40C66FF867C}">
                  <a14:compatExt spid="_x0000_s24633"/>
                </a:ext>
                <a:ext uri="{FF2B5EF4-FFF2-40B4-BE49-F238E27FC236}">
                  <a16:creationId xmlns:a16="http://schemas.microsoft.com/office/drawing/2014/main" id="{00000000-0008-0000-0200-00003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28575</xdr:rowOff>
        </xdr:from>
        <xdr:to>
          <xdr:col>20</xdr:col>
          <xdr:colOff>276225</xdr:colOff>
          <xdr:row>47</xdr:row>
          <xdr:rowOff>238125</xdr:rowOff>
        </xdr:to>
        <xdr:sp macro="" textlink="">
          <xdr:nvSpPr>
            <xdr:cNvPr id="24634" name="Check Box 58" hidden="1">
              <a:extLst>
                <a:ext uri="{63B3BB69-23CF-44E3-9099-C40C66FF867C}">
                  <a14:compatExt spid="_x0000_s24634"/>
                </a:ext>
                <a:ext uri="{FF2B5EF4-FFF2-40B4-BE49-F238E27FC236}">
                  <a16:creationId xmlns:a16="http://schemas.microsoft.com/office/drawing/2014/main" id="{00000000-0008-0000-0200-00003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28575</xdr:rowOff>
        </xdr:from>
        <xdr:to>
          <xdr:col>20</xdr:col>
          <xdr:colOff>276225</xdr:colOff>
          <xdr:row>48</xdr:row>
          <xdr:rowOff>238125</xdr:rowOff>
        </xdr:to>
        <xdr:sp macro="" textlink="">
          <xdr:nvSpPr>
            <xdr:cNvPr id="24635" name="Check Box 59" hidden="1">
              <a:extLst>
                <a:ext uri="{63B3BB69-23CF-44E3-9099-C40C66FF867C}">
                  <a14:compatExt spid="_x0000_s24635"/>
                </a:ext>
                <a:ext uri="{FF2B5EF4-FFF2-40B4-BE49-F238E27FC236}">
                  <a16:creationId xmlns:a16="http://schemas.microsoft.com/office/drawing/2014/main" id="{00000000-0008-0000-0200-00003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28575</xdr:rowOff>
        </xdr:from>
        <xdr:to>
          <xdr:col>20</xdr:col>
          <xdr:colOff>276225</xdr:colOff>
          <xdr:row>49</xdr:row>
          <xdr:rowOff>238125</xdr:rowOff>
        </xdr:to>
        <xdr:sp macro="" textlink="">
          <xdr:nvSpPr>
            <xdr:cNvPr id="24636" name="Check Box 60" hidden="1">
              <a:extLst>
                <a:ext uri="{63B3BB69-23CF-44E3-9099-C40C66FF867C}">
                  <a14:compatExt spid="_x0000_s24636"/>
                </a:ext>
                <a:ext uri="{FF2B5EF4-FFF2-40B4-BE49-F238E27FC236}">
                  <a16:creationId xmlns:a16="http://schemas.microsoft.com/office/drawing/2014/main" id="{00000000-0008-0000-0200-00003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28575</xdr:rowOff>
        </xdr:from>
        <xdr:to>
          <xdr:col>20</xdr:col>
          <xdr:colOff>276225</xdr:colOff>
          <xdr:row>50</xdr:row>
          <xdr:rowOff>238125</xdr:rowOff>
        </xdr:to>
        <xdr:sp macro="" textlink="">
          <xdr:nvSpPr>
            <xdr:cNvPr id="24637" name="Check Box 61" hidden="1">
              <a:extLst>
                <a:ext uri="{63B3BB69-23CF-44E3-9099-C40C66FF867C}">
                  <a14:compatExt spid="_x0000_s24637"/>
                </a:ext>
                <a:ext uri="{FF2B5EF4-FFF2-40B4-BE49-F238E27FC236}">
                  <a16:creationId xmlns:a16="http://schemas.microsoft.com/office/drawing/2014/main" id="{00000000-0008-0000-0200-00003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28575</xdr:rowOff>
        </xdr:from>
        <xdr:to>
          <xdr:col>20</xdr:col>
          <xdr:colOff>276225</xdr:colOff>
          <xdr:row>51</xdr:row>
          <xdr:rowOff>238125</xdr:rowOff>
        </xdr:to>
        <xdr:sp macro="" textlink="">
          <xdr:nvSpPr>
            <xdr:cNvPr id="24638" name="Check Box 62" hidden="1">
              <a:extLst>
                <a:ext uri="{63B3BB69-23CF-44E3-9099-C40C66FF867C}">
                  <a14:compatExt spid="_x0000_s24638"/>
                </a:ext>
                <a:ext uri="{FF2B5EF4-FFF2-40B4-BE49-F238E27FC236}">
                  <a16:creationId xmlns:a16="http://schemas.microsoft.com/office/drawing/2014/main" id="{00000000-0008-0000-0200-00003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28575</xdr:rowOff>
        </xdr:from>
        <xdr:to>
          <xdr:col>20</xdr:col>
          <xdr:colOff>276225</xdr:colOff>
          <xdr:row>52</xdr:row>
          <xdr:rowOff>238125</xdr:rowOff>
        </xdr:to>
        <xdr:sp macro="" textlink="">
          <xdr:nvSpPr>
            <xdr:cNvPr id="24639" name="Check Box 63" hidden="1">
              <a:extLst>
                <a:ext uri="{63B3BB69-23CF-44E3-9099-C40C66FF867C}">
                  <a14:compatExt spid="_x0000_s24639"/>
                </a:ext>
                <a:ext uri="{FF2B5EF4-FFF2-40B4-BE49-F238E27FC236}">
                  <a16:creationId xmlns:a16="http://schemas.microsoft.com/office/drawing/2014/main" id="{00000000-0008-0000-0200-00003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70</xdr:row>
          <xdr:rowOff>28575</xdr:rowOff>
        </xdr:from>
        <xdr:to>
          <xdr:col>13</xdr:col>
          <xdr:colOff>276225</xdr:colOff>
          <xdr:row>70</xdr:row>
          <xdr:rowOff>238125</xdr:rowOff>
        </xdr:to>
        <xdr:sp macro="" textlink="">
          <xdr:nvSpPr>
            <xdr:cNvPr id="24640" name="Check Box 64" hidden="1">
              <a:extLst>
                <a:ext uri="{63B3BB69-23CF-44E3-9099-C40C66FF867C}">
                  <a14:compatExt spid="_x0000_s24640"/>
                </a:ext>
                <a:ext uri="{FF2B5EF4-FFF2-40B4-BE49-F238E27FC236}">
                  <a16:creationId xmlns:a16="http://schemas.microsoft.com/office/drawing/2014/main" id="{00000000-0008-0000-0200-00004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71</xdr:row>
          <xdr:rowOff>28575</xdr:rowOff>
        </xdr:from>
        <xdr:to>
          <xdr:col>13</xdr:col>
          <xdr:colOff>276225</xdr:colOff>
          <xdr:row>71</xdr:row>
          <xdr:rowOff>238125</xdr:rowOff>
        </xdr:to>
        <xdr:sp macro="" textlink="">
          <xdr:nvSpPr>
            <xdr:cNvPr id="24641" name="Check Box 65" hidden="1">
              <a:extLst>
                <a:ext uri="{63B3BB69-23CF-44E3-9099-C40C66FF867C}">
                  <a14:compatExt spid="_x0000_s24641"/>
                </a:ext>
                <a:ext uri="{FF2B5EF4-FFF2-40B4-BE49-F238E27FC236}">
                  <a16:creationId xmlns:a16="http://schemas.microsoft.com/office/drawing/2014/main" id="{00000000-0008-0000-0200-00004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73</xdr:row>
          <xdr:rowOff>28575</xdr:rowOff>
        </xdr:from>
        <xdr:to>
          <xdr:col>13</xdr:col>
          <xdr:colOff>276225</xdr:colOff>
          <xdr:row>73</xdr:row>
          <xdr:rowOff>238125</xdr:rowOff>
        </xdr:to>
        <xdr:sp macro="" textlink="">
          <xdr:nvSpPr>
            <xdr:cNvPr id="24642" name="Check Box 66" hidden="1">
              <a:extLst>
                <a:ext uri="{63B3BB69-23CF-44E3-9099-C40C66FF867C}">
                  <a14:compatExt spid="_x0000_s24642"/>
                </a:ext>
                <a:ext uri="{FF2B5EF4-FFF2-40B4-BE49-F238E27FC236}">
                  <a16:creationId xmlns:a16="http://schemas.microsoft.com/office/drawing/2014/main" id="{00000000-0008-0000-0200-00004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74</xdr:row>
          <xdr:rowOff>28575</xdr:rowOff>
        </xdr:from>
        <xdr:to>
          <xdr:col>13</xdr:col>
          <xdr:colOff>276225</xdr:colOff>
          <xdr:row>74</xdr:row>
          <xdr:rowOff>238125</xdr:rowOff>
        </xdr:to>
        <xdr:sp macro="" textlink="">
          <xdr:nvSpPr>
            <xdr:cNvPr id="24643" name="Check Box 67" hidden="1">
              <a:extLst>
                <a:ext uri="{63B3BB69-23CF-44E3-9099-C40C66FF867C}">
                  <a14:compatExt spid="_x0000_s24643"/>
                </a:ext>
                <a:ext uri="{FF2B5EF4-FFF2-40B4-BE49-F238E27FC236}">
                  <a16:creationId xmlns:a16="http://schemas.microsoft.com/office/drawing/2014/main" id="{00000000-0008-0000-0200-00004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76</xdr:row>
          <xdr:rowOff>28575</xdr:rowOff>
        </xdr:from>
        <xdr:to>
          <xdr:col>13</xdr:col>
          <xdr:colOff>276225</xdr:colOff>
          <xdr:row>76</xdr:row>
          <xdr:rowOff>238125</xdr:rowOff>
        </xdr:to>
        <xdr:sp macro="" textlink="">
          <xdr:nvSpPr>
            <xdr:cNvPr id="24644" name="Check Box 68" hidden="1">
              <a:extLst>
                <a:ext uri="{63B3BB69-23CF-44E3-9099-C40C66FF867C}">
                  <a14:compatExt spid="_x0000_s24644"/>
                </a:ext>
                <a:ext uri="{FF2B5EF4-FFF2-40B4-BE49-F238E27FC236}">
                  <a16:creationId xmlns:a16="http://schemas.microsoft.com/office/drawing/2014/main" id="{00000000-0008-0000-0200-00004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77</xdr:row>
          <xdr:rowOff>28575</xdr:rowOff>
        </xdr:from>
        <xdr:to>
          <xdr:col>13</xdr:col>
          <xdr:colOff>276225</xdr:colOff>
          <xdr:row>77</xdr:row>
          <xdr:rowOff>238125</xdr:rowOff>
        </xdr:to>
        <xdr:sp macro="" textlink="">
          <xdr:nvSpPr>
            <xdr:cNvPr id="24645" name="Check Box 69" hidden="1">
              <a:extLst>
                <a:ext uri="{63B3BB69-23CF-44E3-9099-C40C66FF867C}">
                  <a14:compatExt spid="_x0000_s24645"/>
                </a:ext>
                <a:ext uri="{FF2B5EF4-FFF2-40B4-BE49-F238E27FC236}">
                  <a16:creationId xmlns:a16="http://schemas.microsoft.com/office/drawing/2014/main" id="{00000000-0008-0000-0200-00004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70</xdr:row>
          <xdr:rowOff>28575</xdr:rowOff>
        </xdr:from>
        <xdr:to>
          <xdr:col>20</xdr:col>
          <xdr:colOff>276225</xdr:colOff>
          <xdr:row>70</xdr:row>
          <xdr:rowOff>238125</xdr:rowOff>
        </xdr:to>
        <xdr:sp macro="" textlink="">
          <xdr:nvSpPr>
            <xdr:cNvPr id="24646" name="Check Box 70" hidden="1">
              <a:extLst>
                <a:ext uri="{63B3BB69-23CF-44E3-9099-C40C66FF867C}">
                  <a14:compatExt spid="_x0000_s24646"/>
                </a:ext>
                <a:ext uri="{FF2B5EF4-FFF2-40B4-BE49-F238E27FC236}">
                  <a16:creationId xmlns:a16="http://schemas.microsoft.com/office/drawing/2014/main" id="{00000000-0008-0000-0200-00004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71</xdr:row>
          <xdr:rowOff>28575</xdr:rowOff>
        </xdr:from>
        <xdr:to>
          <xdr:col>20</xdr:col>
          <xdr:colOff>276225</xdr:colOff>
          <xdr:row>71</xdr:row>
          <xdr:rowOff>238125</xdr:rowOff>
        </xdr:to>
        <xdr:sp macro="" textlink="">
          <xdr:nvSpPr>
            <xdr:cNvPr id="24647" name="Check Box 71" hidden="1">
              <a:extLst>
                <a:ext uri="{63B3BB69-23CF-44E3-9099-C40C66FF867C}">
                  <a14:compatExt spid="_x0000_s24647"/>
                </a:ext>
                <a:ext uri="{FF2B5EF4-FFF2-40B4-BE49-F238E27FC236}">
                  <a16:creationId xmlns:a16="http://schemas.microsoft.com/office/drawing/2014/main" id="{00000000-0008-0000-0200-00004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73</xdr:row>
          <xdr:rowOff>28575</xdr:rowOff>
        </xdr:from>
        <xdr:to>
          <xdr:col>20</xdr:col>
          <xdr:colOff>276225</xdr:colOff>
          <xdr:row>73</xdr:row>
          <xdr:rowOff>238125</xdr:rowOff>
        </xdr:to>
        <xdr:sp macro="" textlink="">
          <xdr:nvSpPr>
            <xdr:cNvPr id="24648" name="Check Box 72" hidden="1">
              <a:extLst>
                <a:ext uri="{63B3BB69-23CF-44E3-9099-C40C66FF867C}">
                  <a14:compatExt spid="_x0000_s24648"/>
                </a:ext>
                <a:ext uri="{FF2B5EF4-FFF2-40B4-BE49-F238E27FC236}">
                  <a16:creationId xmlns:a16="http://schemas.microsoft.com/office/drawing/2014/main" id="{00000000-0008-0000-0200-00004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74</xdr:row>
          <xdr:rowOff>28575</xdr:rowOff>
        </xdr:from>
        <xdr:to>
          <xdr:col>20</xdr:col>
          <xdr:colOff>276225</xdr:colOff>
          <xdr:row>74</xdr:row>
          <xdr:rowOff>238125</xdr:rowOff>
        </xdr:to>
        <xdr:sp macro="" textlink="">
          <xdr:nvSpPr>
            <xdr:cNvPr id="24649" name="Check Box 73" hidden="1">
              <a:extLst>
                <a:ext uri="{63B3BB69-23CF-44E3-9099-C40C66FF867C}">
                  <a14:compatExt spid="_x0000_s24649"/>
                </a:ext>
                <a:ext uri="{FF2B5EF4-FFF2-40B4-BE49-F238E27FC236}">
                  <a16:creationId xmlns:a16="http://schemas.microsoft.com/office/drawing/2014/main" id="{00000000-0008-0000-0200-00004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76</xdr:row>
          <xdr:rowOff>28575</xdr:rowOff>
        </xdr:from>
        <xdr:to>
          <xdr:col>20</xdr:col>
          <xdr:colOff>276225</xdr:colOff>
          <xdr:row>76</xdr:row>
          <xdr:rowOff>238125</xdr:rowOff>
        </xdr:to>
        <xdr:sp macro="" textlink="">
          <xdr:nvSpPr>
            <xdr:cNvPr id="24650" name="Check Box 74" hidden="1">
              <a:extLst>
                <a:ext uri="{63B3BB69-23CF-44E3-9099-C40C66FF867C}">
                  <a14:compatExt spid="_x0000_s24650"/>
                </a:ext>
                <a:ext uri="{FF2B5EF4-FFF2-40B4-BE49-F238E27FC236}">
                  <a16:creationId xmlns:a16="http://schemas.microsoft.com/office/drawing/2014/main" id="{00000000-0008-0000-0200-00004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77</xdr:row>
          <xdr:rowOff>28575</xdr:rowOff>
        </xdr:from>
        <xdr:to>
          <xdr:col>20</xdr:col>
          <xdr:colOff>276225</xdr:colOff>
          <xdr:row>77</xdr:row>
          <xdr:rowOff>238125</xdr:rowOff>
        </xdr:to>
        <xdr:sp macro="" textlink="">
          <xdr:nvSpPr>
            <xdr:cNvPr id="24651" name="Check Box 75" hidden="1">
              <a:extLst>
                <a:ext uri="{63B3BB69-23CF-44E3-9099-C40C66FF867C}">
                  <a14:compatExt spid="_x0000_s24651"/>
                </a:ext>
                <a:ext uri="{FF2B5EF4-FFF2-40B4-BE49-F238E27FC236}">
                  <a16:creationId xmlns:a16="http://schemas.microsoft.com/office/drawing/2014/main" id="{00000000-0008-0000-0200-00004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73</xdr:row>
          <xdr:rowOff>28575</xdr:rowOff>
        </xdr:from>
        <xdr:to>
          <xdr:col>6</xdr:col>
          <xdr:colOff>276225</xdr:colOff>
          <xdr:row>73</xdr:row>
          <xdr:rowOff>238125</xdr:rowOff>
        </xdr:to>
        <xdr:sp macro="" textlink="">
          <xdr:nvSpPr>
            <xdr:cNvPr id="24652" name="Check Box 76" hidden="1">
              <a:extLst>
                <a:ext uri="{63B3BB69-23CF-44E3-9099-C40C66FF867C}">
                  <a14:compatExt spid="_x0000_s24652"/>
                </a:ext>
                <a:ext uri="{FF2B5EF4-FFF2-40B4-BE49-F238E27FC236}">
                  <a16:creationId xmlns:a16="http://schemas.microsoft.com/office/drawing/2014/main" id="{00000000-0008-0000-0200-00004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89</xdr:row>
          <xdr:rowOff>28575</xdr:rowOff>
        </xdr:from>
        <xdr:to>
          <xdr:col>13</xdr:col>
          <xdr:colOff>276225</xdr:colOff>
          <xdr:row>89</xdr:row>
          <xdr:rowOff>238125</xdr:rowOff>
        </xdr:to>
        <xdr:sp macro="" textlink="">
          <xdr:nvSpPr>
            <xdr:cNvPr id="24653" name="Check Box 77" hidden="1">
              <a:extLst>
                <a:ext uri="{63B3BB69-23CF-44E3-9099-C40C66FF867C}">
                  <a14:compatExt spid="_x0000_s24653"/>
                </a:ext>
                <a:ext uri="{FF2B5EF4-FFF2-40B4-BE49-F238E27FC236}">
                  <a16:creationId xmlns:a16="http://schemas.microsoft.com/office/drawing/2014/main" id="{00000000-0008-0000-0200-00004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90</xdr:row>
          <xdr:rowOff>28575</xdr:rowOff>
        </xdr:from>
        <xdr:to>
          <xdr:col>13</xdr:col>
          <xdr:colOff>276225</xdr:colOff>
          <xdr:row>90</xdr:row>
          <xdr:rowOff>238125</xdr:rowOff>
        </xdr:to>
        <xdr:sp macro="" textlink="">
          <xdr:nvSpPr>
            <xdr:cNvPr id="24654" name="Check Box 78" hidden="1">
              <a:extLst>
                <a:ext uri="{63B3BB69-23CF-44E3-9099-C40C66FF867C}">
                  <a14:compatExt spid="_x0000_s24654"/>
                </a:ext>
                <a:ext uri="{FF2B5EF4-FFF2-40B4-BE49-F238E27FC236}">
                  <a16:creationId xmlns:a16="http://schemas.microsoft.com/office/drawing/2014/main" id="{00000000-0008-0000-0200-00004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91</xdr:row>
          <xdr:rowOff>28575</xdr:rowOff>
        </xdr:from>
        <xdr:to>
          <xdr:col>13</xdr:col>
          <xdr:colOff>276225</xdr:colOff>
          <xdr:row>91</xdr:row>
          <xdr:rowOff>238125</xdr:rowOff>
        </xdr:to>
        <xdr:sp macro="" textlink="">
          <xdr:nvSpPr>
            <xdr:cNvPr id="24655" name="Check Box 79" hidden="1">
              <a:extLst>
                <a:ext uri="{63B3BB69-23CF-44E3-9099-C40C66FF867C}">
                  <a14:compatExt spid="_x0000_s24655"/>
                </a:ext>
                <a:ext uri="{FF2B5EF4-FFF2-40B4-BE49-F238E27FC236}">
                  <a16:creationId xmlns:a16="http://schemas.microsoft.com/office/drawing/2014/main" id="{00000000-0008-0000-0200-00004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92</xdr:row>
          <xdr:rowOff>28575</xdr:rowOff>
        </xdr:from>
        <xdr:to>
          <xdr:col>13</xdr:col>
          <xdr:colOff>276225</xdr:colOff>
          <xdr:row>92</xdr:row>
          <xdr:rowOff>238125</xdr:rowOff>
        </xdr:to>
        <xdr:sp macro="" textlink="">
          <xdr:nvSpPr>
            <xdr:cNvPr id="24656" name="Check Box 80" hidden="1">
              <a:extLst>
                <a:ext uri="{63B3BB69-23CF-44E3-9099-C40C66FF867C}">
                  <a14:compatExt spid="_x0000_s24656"/>
                </a:ext>
                <a:ext uri="{FF2B5EF4-FFF2-40B4-BE49-F238E27FC236}">
                  <a16:creationId xmlns:a16="http://schemas.microsoft.com/office/drawing/2014/main" id="{00000000-0008-0000-0200-00005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93</xdr:row>
          <xdr:rowOff>28575</xdr:rowOff>
        </xdr:from>
        <xdr:to>
          <xdr:col>13</xdr:col>
          <xdr:colOff>276225</xdr:colOff>
          <xdr:row>93</xdr:row>
          <xdr:rowOff>238125</xdr:rowOff>
        </xdr:to>
        <xdr:sp macro="" textlink="">
          <xdr:nvSpPr>
            <xdr:cNvPr id="24657" name="Check Box 81" hidden="1">
              <a:extLst>
                <a:ext uri="{63B3BB69-23CF-44E3-9099-C40C66FF867C}">
                  <a14:compatExt spid="_x0000_s24657"/>
                </a:ext>
                <a:ext uri="{FF2B5EF4-FFF2-40B4-BE49-F238E27FC236}">
                  <a16:creationId xmlns:a16="http://schemas.microsoft.com/office/drawing/2014/main" id="{00000000-0008-0000-0200-00005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95</xdr:row>
          <xdr:rowOff>28575</xdr:rowOff>
        </xdr:from>
        <xdr:to>
          <xdr:col>13</xdr:col>
          <xdr:colOff>276225</xdr:colOff>
          <xdr:row>95</xdr:row>
          <xdr:rowOff>238125</xdr:rowOff>
        </xdr:to>
        <xdr:sp macro="" textlink="">
          <xdr:nvSpPr>
            <xdr:cNvPr id="24658" name="Check Box 82" hidden="1">
              <a:extLst>
                <a:ext uri="{63B3BB69-23CF-44E3-9099-C40C66FF867C}">
                  <a14:compatExt spid="_x0000_s24658"/>
                </a:ext>
                <a:ext uri="{FF2B5EF4-FFF2-40B4-BE49-F238E27FC236}">
                  <a16:creationId xmlns:a16="http://schemas.microsoft.com/office/drawing/2014/main" id="{00000000-0008-0000-0200-00005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92</xdr:row>
          <xdr:rowOff>28575</xdr:rowOff>
        </xdr:from>
        <xdr:to>
          <xdr:col>6</xdr:col>
          <xdr:colOff>276225</xdr:colOff>
          <xdr:row>92</xdr:row>
          <xdr:rowOff>238125</xdr:rowOff>
        </xdr:to>
        <xdr:sp macro="" textlink="">
          <xdr:nvSpPr>
            <xdr:cNvPr id="24659" name="Check Box 83" hidden="1">
              <a:extLst>
                <a:ext uri="{63B3BB69-23CF-44E3-9099-C40C66FF867C}">
                  <a14:compatExt spid="_x0000_s24659"/>
                </a:ext>
                <a:ext uri="{FF2B5EF4-FFF2-40B4-BE49-F238E27FC236}">
                  <a16:creationId xmlns:a16="http://schemas.microsoft.com/office/drawing/2014/main" id="{00000000-0008-0000-0200-00005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89</xdr:row>
          <xdr:rowOff>28575</xdr:rowOff>
        </xdr:from>
        <xdr:to>
          <xdr:col>20</xdr:col>
          <xdr:colOff>276225</xdr:colOff>
          <xdr:row>89</xdr:row>
          <xdr:rowOff>238125</xdr:rowOff>
        </xdr:to>
        <xdr:sp macro="" textlink="">
          <xdr:nvSpPr>
            <xdr:cNvPr id="24660" name="Check Box 84" hidden="1">
              <a:extLst>
                <a:ext uri="{63B3BB69-23CF-44E3-9099-C40C66FF867C}">
                  <a14:compatExt spid="_x0000_s24660"/>
                </a:ext>
                <a:ext uri="{FF2B5EF4-FFF2-40B4-BE49-F238E27FC236}">
                  <a16:creationId xmlns:a16="http://schemas.microsoft.com/office/drawing/2014/main" id="{00000000-0008-0000-0200-00005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90</xdr:row>
          <xdr:rowOff>28575</xdr:rowOff>
        </xdr:from>
        <xdr:to>
          <xdr:col>20</xdr:col>
          <xdr:colOff>276225</xdr:colOff>
          <xdr:row>90</xdr:row>
          <xdr:rowOff>238125</xdr:rowOff>
        </xdr:to>
        <xdr:sp macro="" textlink="">
          <xdr:nvSpPr>
            <xdr:cNvPr id="24661" name="Check Box 85" hidden="1">
              <a:extLst>
                <a:ext uri="{63B3BB69-23CF-44E3-9099-C40C66FF867C}">
                  <a14:compatExt spid="_x0000_s24661"/>
                </a:ext>
                <a:ext uri="{FF2B5EF4-FFF2-40B4-BE49-F238E27FC236}">
                  <a16:creationId xmlns:a16="http://schemas.microsoft.com/office/drawing/2014/main" id="{00000000-0008-0000-0200-00005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91</xdr:row>
          <xdr:rowOff>28575</xdr:rowOff>
        </xdr:from>
        <xdr:to>
          <xdr:col>20</xdr:col>
          <xdr:colOff>276225</xdr:colOff>
          <xdr:row>91</xdr:row>
          <xdr:rowOff>238125</xdr:rowOff>
        </xdr:to>
        <xdr:sp macro="" textlink="">
          <xdr:nvSpPr>
            <xdr:cNvPr id="24662" name="Check Box 86" hidden="1">
              <a:extLst>
                <a:ext uri="{63B3BB69-23CF-44E3-9099-C40C66FF867C}">
                  <a14:compatExt spid="_x0000_s24662"/>
                </a:ext>
                <a:ext uri="{FF2B5EF4-FFF2-40B4-BE49-F238E27FC236}">
                  <a16:creationId xmlns:a16="http://schemas.microsoft.com/office/drawing/2014/main" id="{00000000-0008-0000-0200-00005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92</xdr:row>
          <xdr:rowOff>28575</xdr:rowOff>
        </xdr:from>
        <xdr:to>
          <xdr:col>20</xdr:col>
          <xdr:colOff>276225</xdr:colOff>
          <xdr:row>92</xdr:row>
          <xdr:rowOff>238125</xdr:rowOff>
        </xdr:to>
        <xdr:sp macro="" textlink="">
          <xdr:nvSpPr>
            <xdr:cNvPr id="24663" name="Check Box 87" hidden="1">
              <a:extLst>
                <a:ext uri="{63B3BB69-23CF-44E3-9099-C40C66FF867C}">
                  <a14:compatExt spid="_x0000_s24663"/>
                </a:ext>
                <a:ext uri="{FF2B5EF4-FFF2-40B4-BE49-F238E27FC236}">
                  <a16:creationId xmlns:a16="http://schemas.microsoft.com/office/drawing/2014/main" id="{00000000-0008-0000-0200-00005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93</xdr:row>
          <xdr:rowOff>28575</xdr:rowOff>
        </xdr:from>
        <xdr:to>
          <xdr:col>20</xdr:col>
          <xdr:colOff>276225</xdr:colOff>
          <xdr:row>93</xdr:row>
          <xdr:rowOff>238125</xdr:rowOff>
        </xdr:to>
        <xdr:sp macro="" textlink="">
          <xdr:nvSpPr>
            <xdr:cNvPr id="24664" name="Check Box 88" hidden="1">
              <a:extLst>
                <a:ext uri="{63B3BB69-23CF-44E3-9099-C40C66FF867C}">
                  <a14:compatExt spid="_x0000_s24664"/>
                </a:ext>
                <a:ext uri="{FF2B5EF4-FFF2-40B4-BE49-F238E27FC236}">
                  <a16:creationId xmlns:a16="http://schemas.microsoft.com/office/drawing/2014/main" id="{00000000-0008-0000-0200-00005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95</xdr:row>
          <xdr:rowOff>28575</xdr:rowOff>
        </xdr:from>
        <xdr:to>
          <xdr:col>20</xdr:col>
          <xdr:colOff>276225</xdr:colOff>
          <xdr:row>95</xdr:row>
          <xdr:rowOff>238125</xdr:rowOff>
        </xdr:to>
        <xdr:sp macro="" textlink="">
          <xdr:nvSpPr>
            <xdr:cNvPr id="24665" name="Check Box 89" hidden="1">
              <a:extLst>
                <a:ext uri="{63B3BB69-23CF-44E3-9099-C40C66FF867C}">
                  <a14:compatExt spid="_x0000_s24665"/>
                </a:ext>
                <a:ext uri="{FF2B5EF4-FFF2-40B4-BE49-F238E27FC236}">
                  <a16:creationId xmlns:a16="http://schemas.microsoft.com/office/drawing/2014/main" id="{00000000-0008-0000-0200-00005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108</xdr:row>
          <xdr:rowOff>28575</xdr:rowOff>
        </xdr:from>
        <xdr:to>
          <xdr:col>6</xdr:col>
          <xdr:colOff>276225</xdr:colOff>
          <xdr:row>108</xdr:row>
          <xdr:rowOff>238125</xdr:rowOff>
        </xdr:to>
        <xdr:sp macro="" textlink="">
          <xdr:nvSpPr>
            <xdr:cNvPr id="24666" name="Check Box 90" hidden="1">
              <a:extLst>
                <a:ext uri="{63B3BB69-23CF-44E3-9099-C40C66FF867C}">
                  <a14:compatExt spid="_x0000_s24666"/>
                </a:ext>
                <a:ext uri="{FF2B5EF4-FFF2-40B4-BE49-F238E27FC236}">
                  <a16:creationId xmlns:a16="http://schemas.microsoft.com/office/drawing/2014/main" id="{00000000-0008-0000-0200-00005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106</xdr:row>
          <xdr:rowOff>28575</xdr:rowOff>
        </xdr:from>
        <xdr:to>
          <xdr:col>13</xdr:col>
          <xdr:colOff>276225</xdr:colOff>
          <xdr:row>106</xdr:row>
          <xdr:rowOff>238125</xdr:rowOff>
        </xdr:to>
        <xdr:sp macro="" textlink="">
          <xdr:nvSpPr>
            <xdr:cNvPr id="24667" name="Check Box 91" hidden="1">
              <a:extLst>
                <a:ext uri="{63B3BB69-23CF-44E3-9099-C40C66FF867C}">
                  <a14:compatExt spid="_x0000_s24667"/>
                </a:ext>
                <a:ext uri="{FF2B5EF4-FFF2-40B4-BE49-F238E27FC236}">
                  <a16:creationId xmlns:a16="http://schemas.microsoft.com/office/drawing/2014/main" id="{00000000-0008-0000-0200-00005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108</xdr:row>
          <xdr:rowOff>28575</xdr:rowOff>
        </xdr:from>
        <xdr:to>
          <xdr:col>13</xdr:col>
          <xdr:colOff>276225</xdr:colOff>
          <xdr:row>108</xdr:row>
          <xdr:rowOff>238125</xdr:rowOff>
        </xdr:to>
        <xdr:sp macro="" textlink="">
          <xdr:nvSpPr>
            <xdr:cNvPr id="24668" name="Check Box 92" hidden="1">
              <a:extLst>
                <a:ext uri="{63B3BB69-23CF-44E3-9099-C40C66FF867C}">
                  <a14:compatExt spid="_x0000_s24668"/>
                </a:ext>
                <a:ext uri="{FF2B5EF4-FFF2-40B4-BE49-F238E27FC236}">
                  <a16:creationId xmlns:a16="http://schemas.microsoft.com/office/drawing/2014/main" id="{00000000-0008-0000-0200-00005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109</xdr:row>
          <xdr:rowOff>28575</xdr:rowOff>
        </xdr:from>
        <xdr:to>
          <xdr:col>13</xdr:col>
          <xdr:colOff>276225</xdr:colOff>
          <xdr:row>109</xdr:row>
          <xdr:rowOff>238125</xdr:rowOff>
        </xdr:to>
        <xdr:sp macro="" textlink="">
          <xdr:nvSpPr>
            <xdr:cNvPr id="24669" name="Check Box 93" hidden="1">
              <a:extLst>
                <a:ext uri="{63B3BB69-23CF-44E3-9099-C40C66FF867C}">
                  <a14:compatExt spid="_x0000_s24669"/>
                </a:ext>
                <a:ext uri="{FF2B5EF4-FFF2-40B4-BE49-F238E27FC236}">
                  <a16:creationId xmlns:a16="http://schemas.microsoft.com/office/drawing/2014/main" id="{00000000-0008-0000-0200-00005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110</xdr:row>
          <xdr:rowOff>28575</xdr:rowOff>
        </xdr:from>
        <xdr:to>
          <xdr:col>13</xdr:col>
          <xdr:colOff>276225</xdr:colOff>
          <xdr:row>110</xdr:row>
          <xdr:rowOff>238125</xdr:rowOff>
        </xdr:to>
        <xdr:sp macro="" textlink="">
          <xdr:nvSpPr>
            <xdr:cNvPr id="24670" name="Check Box 94" hidden="1">
              <a:extLst>
                <a:ext uri="{63B3BB69-23CF-44E3-9099-C40C66FF867C}">
                  <a14:compatExt spid="_x0000_s24670"/>
                </a:ext>
                <a:ext uri="{FF2B5EF4-FFF2-40B4-BE49-F238E27FC236}">
                  <a16:creationId xmlns:a16="http://schemas.microsoft.com/office/drawing/2014/main" id="{00000000-0008-0000-0200-00005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106</xdr:row>
          <xdr:rowOff>28575</xdr:rowOff>
        </xdr:from>
        <xdr:to>
          <xdr:col>20</xdr:col>
          <xdr:colOff>276225</xdr:colOff>
          <xdr:row>106</xdr:row>
          <xdr:rowOff>238125</xdr:rowOff>
        </xdr:to>
        <xdr:sp macro="" textlink="">
          <xdr:nvSpPr>
            <xdr:cNvPr id="24671" name="Check Box 95" hidden="1">
              <a:extLst>
                <a:ext uri="{63B3BB69-23CF-44E3-9099-C40C66FF867C}">
                  <a14:compatExt spid="_x0000_s24671"/>
                </a:ext>
                <a:ext uri="{FF2B5EF4-FFF2-40B4-BE49-F238E27FC236}">
                  <a16:creationId xmlns:a16="http://schemas.microsoft.com/office/drawing/2014/main" id="{00000000-0008-0000-0200-00005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108</xdr:row>
          <xdr:rowOff>28575</xdr:rowOff>
        </xdr:from>
        <xdr:to>
          <xdr:col>20</xdr:col>
          <xdr:colOff>276225</xdr:colOff>
          <xdr:row>108</xdr:row>
          <xdr:rowOff>238125</xdr:rowOff>
        </xdr:to>
        <xdr:sp macro="" textlink="">
          <xdr:nvSpPr>
            <xdr:cNvPr id="24672" name="Check Box 96" hidden="1">
              <a:extLst>
                <a:ext uri="{63B3BB69-23CF-44E3-9099-C40C66FF867C}">
                  <a14:compatExt spid="_x0000_s24672"/>
                </a:ext>
                <a:ext uri="{FF2B5EF4-FFF2-40B4-BE49-F238E27FC236}">
                  <a16:creationId xmlns:a16="http://schemas.microsoft.com/office/drawing/2014/main" id="{00000000-0008-0000-0200-00006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109</xdr:row>
          <xdr:rowOff>28575</xdr:rowOff>
        </xdr:from>
        <xdr:to>
          <xdr:col>20</xdr:col>
          <xdr:colOff>276225</xdr:colOff>
          <xdr:row>109</xdr:row>
          <xdr:rowOff>238125</xdr:rowOff>
        </xdr:to>
        <xdr:sp macro="" textlink="">
          <xdr:nvSpPr>
            <xdr:cNvPr id="24673" name="Check Box 97" hidden="1">
              <a:extLst>
                <a:ext uri="{63B3BB69-23CF-44E3-9099-C40C66FF867C}">
                  <a14:compatExt spid="_x0000_s24673"/>
                </a:ext>
                <a:ext uri="{FF2B5EF4-FFF2-40B4-BE49-F238E27FC236}">
                  <a16:creationId xmlns:a16="http://schemas.microsoft.com/office/drawing/2014/main" id="{00000000-0008-0000-0200-00006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110</xdr:row>
          <xdr:rowOff>28575</xdr:rowOff>
        </xdr:from>
        <xdr:to>
          <xdr:col>20</xdr:col>
          <xdr:colOff>276225</xdr:colOff>
          <xdr:row>110</xdr:row>
          <xdr:rowOff>238125</xdr:rowOff>
        </xdr:to>
        <xdr:sp macro="" textlink="">
          <xdr:nvSpPr>
            <xdr:cNvPr id="24674" name="Check Box 98" hidden="1">
              <a:extLst>
                <a:ext uri="{63B3BB69-23CF-44E3-9099-C40C66FF867C}">
                  <a14:compatExt spid="_x0000_s24674"/>
                </a:ext>
                <a:ext uri="{FF2B5EF4-FFF2-40B4-BE49-F238E27FC236}">
                  <a16:creationId xmlns:a16="http://schemas.microsoft.com/office/drawing/2014/main" id="{00000000-0008-0000-0200-00006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127</xdr:row>
          <xdr:rowOff>28575</xdr:rowOff>
        </xdr:from>
        <xdr:to>
          <xdr:col>6</xdr:col>
          <xdr:colOff>276225</xdr:colOff>
          <xdr:row>127</xdr:row>
          <xdr:rowOff>238125</xdr:rowOff>
        </xdr:to>
        <xdr:sp macro="" textlink="">
          <xdr:nvSpPr>
            <xdr:cNvPr id="24675" name="Check Box 99" hidden="1">
              <a:extLst>
                <a:ext uri="{63B3BB69-23CF-44E3-9099-C40C66FF867C}">
                  <a14:compatExt spid="_x0000_s24675"/>
                </a:ext>
                <a:ext uri="{FF2B5EF4-FFF2-40B4-BE49-F238E27FC236}">
                  <a16:creationId xmlns:a16="http://schemas.microsoft.com/office/drawing/2014/main" id="{00000000-0008-0000-0200-00006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129</xdr:row>
          <xdr:rowOff>28575</xdr:rowOff>
        </xdr:from>
        <xdr:to>
          <xdr:col>6</xdr:col>
          <xdr:colOff>276225</xdr:colOff>
          <xdr:row>129</xdr:row>
          <xdr:rowOff>238125</xdr:rowOff>
        </xdr:to>
        <xdr:sp macro="" textlink="">
          <xdr:nvSpPr>
            <xdr:cNvPr id="24676" name="Check Box 100" hidden="1">
              <a:extLst>
                <a:ext uri="{63B3BB69-23CF-44E3-9099-C40C66FF867C}">
                  <a14:compatExt spid="_x0000_s24676"/>
                </a:ext>
                <a:ext uri="{FF2B5EF4-FFF2-40B4-BE49-F238E27FC236}">
                  <a16:creationId xmlns:a16="http://schemas.microsoft.com/office/drawing/2014/main" id="{00000000-0008-0000-0200-00006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130</xdr:row>
          <xdr:rowOff>28575</xdr:rowOff>
        </xdr:from>
        <xdr:to>
          <xdr:col>6</xdr:col>
          <xdr:colOff>276225</xdr:colOff>
          <xdr:row>130</xdr:row>
          <xdr:rowOff>238125</xdr:rowOff>
        </xdr:to>
        <xdr:sp macro="" textlink="">
          <xdr:nvSpPr>
            <xdr:cNvPr id="24677" name="Check Box 101" hidden="1">
              <a:extLst>
                <a:ext uri="{63B3BB69-23CF-44E3-9099-C40C66FF867C}">
                  <a14:compatExt spid="_x0000_s24677"/>
                </a:ext>
                <a:ext uri="{FF2B5EF4-FFF2-40B4-BE49-F238E27FC236}">
                  <a16:creationId xmlns:a16="http://schemas.microsoft.com/office/drawing/2014/main" id="{00000000-0008-0000-0200-00006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133</xdr:row>
          <xdr:rowOff>28575</xdr:rowOff>
        </xdr:from>
        <xdr:to>
          <xdr:col>6</xdr:col>
          <xdr:colOff>276225</xdr:colOff>
          <xdr:row>133</xdr:row>
          <xdr:rowOff>238125</xdr:rowOff>
        </xdr:to>
        <xdr:sp macro="" textlink="">
          <xdr:nvSpPr>
            <xdr:cNvPr id="24678" name="Check Box 102" hidden="1">
              <a:extLst>
                <a:ext uri="{63B3BB69-23CF-44E3-9099-C40C66FF867C}">
                  <a14:compatExt spid="_x0000_s24678"/>
                </a:ext>
                <a:ext uri="{FF2B5EF4-FFF2-40B4-BE49-F238E27FC236}">
                  <a16:creationId xmlns:a16="http://schemas.microsoft.com/office/drawing/2014/main" id="{00000000-0008-0000-0200-00006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138</xdr:row>
          <xdr:rowOff>28575</xdr:rowOff>
        </xdr:from>
        <xdr:to>
          <xdr:col>6</xdr:col>
          <xdr:colOff>276225</xdr:colOff>
          <xdr:row>138</xdr:row>
          <xdr:rowOff>238125</xdr:rowOff>
        </xdr:to>
        <xdr:sp macro="" textlink="">
          <xdr:nvSpPr>
            <xdr:cNvPr id="24679" name="Check Box 103" hidden="1">
              <a:extLst>
                <a:ext uri="{63B3BB69-23CF-44E3-9099-C40C66FF867C}">
                  <a14:compatExt spid="_x0000_s24679"/>
                </a:ext>
                <a:ext uri="{FF2B5EF4-FFF2-40B4-BE49-F238E27FC236}">
                  <a16:creationId xmlns:a16="http://schemas.microsoft.com/office/drawing/2014/main" id="{00000000-0008-0000-0200-00006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141</xdr:row>
          <xdr:rowOff>28575</xdr:rowOff>
        </xdr:from>
        <xdr:to>
          <xdr:col>6</xdr:col>
          <xdr:colOff>276225</xdr:colOff>
          <xdr:row>141</xdr:row>
          <xdr:rowOff>238125</xdr:rowOff>
        </xdr:to>
        <xdr:sp macro="" textlink="">
          <xdr:nvSpPr>
            <xdr:cNvPr id="24680" name="Check Box 104" hidden="1">
              <a:extLst>
                <a:ext uri="{63B3BB69-23CF-44E3-9099-C40C66FF867C}">
                  <a14:compatExt spid="_x0000_s24680"/>
                </a:ext>
                <a:ext uri="{FF2B5EF4-FFF2-40B4-BE49-F238E27FC236}">
                  <a16:creationId xmlns:a16="http://schemas.microsoft.com/office/drawing/2014/main" id="{00000000-0008-0000-0200-00006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144</xdr:row>
          <xdr:rowOff>28575</xdr:rowOff>
        </xdr:from>
        <xdr:to>
          <xdr:col>6</xdr:col>
          <xdr:colOff>276225</xdr:colOff>
          <xdr:row>144</xdr:row>
          <xdr:rowOff>238125</xdr:rowOff>
        </xdr:to>
        <xdr:sp macro="" textlink="">
          <xdr:nvSpPr>
            <xdr:cNvPr id="24681" name="Check Box 105" hidden="1">
              <a:extLst>
                <a:ext uri="{63B3BB69-23CF-44E3-9099-C40C66FF867C}">
                  <a14:compatExt spid="_x0000_s24681"/>
                </a:ext>
                <a:ext uri="{FF2B5EF4-FFF2-40B4-BE49-F238E27FC236}">
                  <a16:creationId xmlns:a16="http://schemas.microsoft.com/office/drawing/2014/main" id="{00000000-0008-0000-0200-00006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145</xdr:row>
          <xdr:rowOff>28575</xdr:rowOff>
        </xdr:from>
        <xdr:to>
          <xdr:col>6</xdr:col>
          <xdr:colOff>276225</xdr:colOff>
          <xdr:row>145</xdr:row>
          <xdr:rowOff>238125</xdr:rowOff>
        </xdr:to>
        <xdr:sp macro="" textlink="">
          <xdr:nvSpPr>
            <xdr:cNvPr id="24682" name="Check Box 106" hidden="1">
              <a:extLst>
                <a:ext uri="{63B3BB69-23CF-44E3-9099-C40C66FF867C}">
                  <a14:compatExt spid="_x0000_s24682"/>
                </a:ext>
                <a:ext uri="{FF2B5EF4-FFF2-40B4-BE49-F238E27FC236}">
                  <a16:creationId xmlns:a16="http://schemas.microsoft.com/office/drawing/2014/main" id="{00000000-0008-0000-0200-00006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127</xdr:row>
          <xdr:rowOff>28575</xdr:rowOff>
        </xdr:from>
        <xdr:to>
          <xdr:col>13</xdr:col>
          <xdr:colOff>276225</xdr:colOff>
          <xdr:row>127</xdr:row>
          <xdr:rowOff>238125</xdr:rowOff>
        </xdr:to>
        <xdr:sp macro="" textlink="">
          <xdr:nvSpPr>
            <xdr:cNvPr id="24683" name="Check Box 107" hidden="1">
              <a:extLst>
                <a:ext uri="{63B3BB69-23CF-44E3-9099-C40C66FF867C}">
                  <a14:compatExt spid="_x0000_s24683"/>
                </a:ext>
                <a:ext uri="{FF2B5EF4-FFF2-40B4-BE49-F238E27FC236}">
                  <a16:creationId xmlns:a16="http://schemas.microsoft.com/office/drawing/2014/main" id="{00000000-0008-0000-0200-00006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129</xdr:row>
          <xdr:rowOff>28575</xdr:rowOff>
        </xdr:from>
        <xdr:to>
          <xdr:col>13</xdr:col>
          <xdr:colOff>276225</xdr:colOff>
          <xdr:row>129</xdr:row>
          <xdr:rowOff>238125</xdr:rowOff>
        </xdr:to>
        <xdr:sp macro="" textlink="">
          <xdr:nvSpPr>
            <xdr:cNvPr id="24684" name="Check Box 108" hidden="1">
              <a:extLst>
                <a:ext uri="{63B3BB69-23CF-44E3-9099-C40C66FF867C}">
                  <a14:compatExt spid="_x0000_s24684"/>
                </a:ext>
                <a:ext uri="{FF2B5EF4-FFF2-40B4-BE49-F238E27FC236}">
                  <a16:creationId xmlns:a16="http://schemas.microsoft.com/office/drawing/2014/main" id="{00000000-0008-0000-0200-00006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130</xdr:row>
          <xdr:rowOff>28575</xdr:rowOff>
        </xdr:from>
        <xdr:to>
          <xdr:col>13</xdr:col>
          <xdr:colOff>276225</xdr:colOff>
          <xdr:row>130</xdr:row>
          <xdr:rowOff>238125</xdr:rowOff>
        </xdr:to>
        <xdr:sp macro="" textlink="">
          <xdr:nvSpPr>
            <xdr:cNvPr id="24685" name="Check Box 109" hidden="1">
              <a:extLst>
                <a:ext uri="{63B3BB69-23CF-44E3-9099-C40C66FF867C}">
                  <a14:compatExt spid="_x0000_s24685"/>
                </a:ext>
                <a:ext uri="{FF2B5EF4-FFF2-40B4-BE49-F238E27FC236}">
                  <a16:creationId xmlns:a16="http://schemas.microsoft.com/office/drawing/2014/main" id="{00000000-0008-0000-0200-00006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133</xdr:row>
          <xdr:rowOff>28575</xdr:rowOff>
        </xdr:from>
        <xdr:to>
          <xdr:col>13</xdr:col>
          <xdr:colOff>276225</xdr:colOff>
          <xdr:row>133</xdr:row>
          <xdr:rowOff>238125</xdr:rowOff>
        </xdr:to>
        <xdr:sp macro="" textlink="">
          <xdr:nvSpPr>
            <xdr:cNvPr id="24686" name="Check Box 110" hidden="1">
              <a:extLst>
                <a:ext uri="{63B3BB69-23CF-44E3-9099-C40C66FF867C}">
                  <a14:compatExt spid="_x0000_s24686"/>
                </a:ext>
                <a:ext uri="{FF2B5EF4-FFF2-40B4-BE49-F238E27FC236}">
                  <a16:creationId xmlns:a16="http://schemas.microsoft.com/office/drawing/2014/main" id="{00000000-0008-0000-0200-00006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136</xdr:row>
          <xdr:rowOff>28575</xdr:rowOff>
        </xdr:from>
        <xdr:to>
          <xdr:col>13</xdr:col>
          <xdr:colOff>276225</xdr:colOff>
          <xdr:row>136</xdr:row>
          <xdr:rowOff>238125</xdr:rowOff>
        </xdr:to>
        <xdr:sp macro="" textlink="">
          <xdr:nvSpPr>
            <xdr:cNvPr id="24687" name="Check Box 111" hidden="1">
              <a:extLst>
                <a:ext uri="{63B3BB69-23CF-44E3-9099-C40C66FF867C}">
                  <a14:compatExt spid="_x0000_s24687"/>
                </a:ext>
                <a:ext uri="{FF2B5EF4-FFF2-40B4-BE49-F238E27FC236}">
                  <a16:creationId xmlns:a16="http://schemas.microsoft.com/office/drawing/2014/main" id="{00000000-0008-0000-0200-00006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138</xdr:row>
          <xdr:rowOff>28575</xdr:rowOff>
        </xdr:from>
        <xdr:to>
          <xdr:col>13</xdr:col>
          <xdr:colOff>276225</xdr:colOff>
          <xdr:row>138</xdr:row>
          <xdr:rowOff>238125</xdr:rowOff>
        </xdr:to>
        <xdr:sp macro="" textlink="">
          <xdr:nvSpPr>
            <xdr:cNvPr id="24688" name="Check Box 112" hidden="1">
              <a:extLst>
                <a:ext uri="{63B3BB69-23CF-44E3-9099-C40C66FF867C}">
                  <a14:compatExt spid="_x0000_s24688"/>
                </a:ext>
                <a:ext uri="{FF2B5EF4-FFF2-40B4-BE49-F238E27FC236}">
                  <a16:creationId xmlns:a16="http://schemas.microsoft.com/office/drawing/2014/main" id="{00000000-0008-0000-0200-00007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141</xdr:row>
          <xdr:rowOff>28575</xdr:rowOff>
        </xdr:from>
        <xdr:to>
          <xdr:col>13</xdr:col>
          <xdr:colOff>276225</xdr:colOff>
          <xdr:row>141</xdr:row>
          <xdr:rowOff>238125</xdr:rowOff>
        </xdr:to>
        <xdr:sp macro="" textlink="">
          <xdr:nvSpPr>
            <xdr:cNvPr id="24689" name="Check Box 113" hidden="1">
              <a:extLst>
                <a:ext uri="{63B3BB69-23CF-44E3-9099-C40C66FF867C}">
                  <a14:compatExt spid="_x0000_s24689"/>
                </a:ext>
                <a:ext uri="{FF2B5EF4-FFF2-40B4-BE49-F238E27FC236}">
                  <a16:creationId xmlns:a16="http://schemas.microsoft.com/office/drawing/2014/main" id="{00000000-0008-0000-0200-00007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144</xdr:row>
          <xdr:rowOff>28575</xdr:rowOff>
        </xdr:from>
        <xdr:to>
          <xdr:col>13</xdr:col>
          <xdr:colOff>276225</xdr:colOff>
          <xdr:row>144</xdr:row>
          <xdr:rowOff>238125</xdr:rowOff>
        </xdr:to>
        <xdr:sp macro="" textlink="">
          <xdr:nvSpPr>
            <xdr:cNvPr id="24690" name="Check Box 114" hidden="1">
              <a:extLst>
                <a:ext uri="{63B3BB69-23CF-44E3-9099-C40C66FF867C}">
                  <a14:compatExt spid="_x0000_s24690"/>
                </a:ext>
                <a:ext uri="{FF2B5EF4-FFF2-40B4-BE49-F238E27FC236}">
                  <a16:creationId xmlns:a16="http://schemas.microsoft.com/office/drawing/2014/main" id="{00000000-0008-0000-0200-00007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145</xdr:row>
          <xdr:rowOff>28575</xdr:rowOff>
        </xdr:from>
        <xdr:to>
          <xdr:col>13</xdr:col>
          <xdr:colOff>276225</xdr:colOff>
          <xdr:row>145</xdr:row>
          <xdr:rowOff>238125</xdr:rowOff>
        </xdr:to>
        <xdr:sp macro="" textlink="">
          <xdr:nvSpPr>
            <xdr:cNvPr id="24691" name="Check Box 115" hidden="1">
              <a:extLst>
                <a:ext uri="{63B3BB69-23CF-44E3-9099-C40C66FF867C}">
                  <a14:compatExt spid="_x0000_s24691"/>
                </a:ext>
                <a:ext uri="{FF2B5EF4-FFF2-40B4-BE49-F238E27FC236}">
                  <a16:creationId xmlns:a16="http://schemas.microsoft.com/office/drawing/2014/main" id="{00000000-0008-0000-0200-00007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127</xdr:row>
          <xdr:rowOff>28575</xdr:rowOff>
        </xdr:from>
        <xdr:to>
          <xdr:col>20</xdr:col>
          <xdr:colOff>276225</xdr:colOff>
          <xdr:row>127</xdr:row>
          <xdr:rowOff>238125</xdr:rowOff>
        </xdr:to>
        <xdr:sp macro="" textlink="">
          <xdr:nvSpPr>
            <xdr:cNvPr id="24692" name="Check Box 116" hidden="1">
              <a:extLst>
                <a:ext uri="{63B3BB69-23CF-44E3-9099-C40C66FF867C}">
                  <a14:compatExt spid="_x0000_s24692"/>
                </a:ext>
                <a:ext uri="{FF2B5EF4-FFF2-40B4-BE49-F238E27FC236}">
                  <a16:creationId xmlns:a16="http://schemas.microsoft.com/office/drawing/2014/main" id="{00000000-0008-0000-0200-00007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129</xdr:row>
          <xdr:rowOff>28575</xdr:rowOff>
        </xdr:from>
        <xdr:to>
          <xdr:col>20</xdr:col>
          <xdr:colOff>276225</xdr:colOff>
          <xdr:row>129</xdr:row>
          <xdr:rowOff>238125</xdr:rowOff>
        </xdr:to>
        <xdr:sp macro="" textlink="">
          <xdr:nvSpPr>
            <xdr:cNvPr id="24693" name="Check Box 117" hidden="1">
              <a:extLst>
                <a:ext uri="{63B3BB69-23CF-44E3-9099-C40C66FF867C}">
                  <a14:compatExt spid="_x0000_s24693"/>
                </a:ext>
                <a:ext uri="{FF2B5EF4-FFF2-40B4-BE49-F238E27FC236}">
                  <a16:creationId xmlns:a16="http://schemas.microsoft.com/office/drawing/2014/main" id="{00000000-0008-0000-0200-00007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130</xdr:row>
          <xdr:rowOff>28575</xdr:rowOff>
        </xdr:from>
        <xdr:to>
          <xdr:col>20</xdr:col>
          <xdr:colOff>276225</xdr:colOff>
          <xdr:row>130</xdr:row>
          <xdr:rowOff>238125</xdr:rowOff>
        </xdr:to>
        <xdr:sp macro="" textlink="">
          <xdr:nvSpPr>
            <xdr:cNvPr id="24694" name="Check Box 118" hidden="1">
              <a:extLst>
                <a:ext uri="{63B3BB69-23CF-44E3-9099-C40C66FF867C}">
                  <a14:compatExt spid="_x0000_s24694"/>
                </a:ext>
                <a:ext uri="{FF2B5EF4-FFF2-40B4-BE49-F238E27FC236}">
                  <a16:creationId xmlns:a16="http://schemas.microsoft.com/office/drawing/2014/main" id="{00000000-0008-0000-0200-00007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136</xdr:row>
          <xdr:rowOff>28575</xdr:rowOff>
        </xdr:from>
        <xdr:to>
          <xdr:col>20</xdr:col>
          <xdr:colOff>276225</xdr:colOff>
          <xdr:row>136</xdr:row>
          <xdr:rowOff>238125</xdr:rowOff>
        </xdr:to>
        <xdr:sp macro="" textlink="">
          <xdr:nvSpPr>
            <xdr:cNvPr id="24695" name="Check Box 119" hidden="1">
              <a:extLst>
                <a:ext uri="{63B3BB69-23CF-44E3-9099-C40C66FF867C}">
                  <a14:compatExt spid="_x0000_s24695"/>
                </a:ext>
                <a:ext uri="{FF2B5EF4-FFF2-40B4-BE49-F238E27FC236}">
                  <a16:creationId xmlns:a16="http://schemas.microsoft.com/office/drawing/2014/main" id="{00000000-0008-0000-0200-00007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144</xdr:row>
          <xdr:rowOff>28575</xdr:rowOff>
        </xdr:from>
        <xdr:to>
          <xdr:col>20</xdr:col>
          <xdr:colOff>276225</xdr:colOff>
          <xdr:row>144</xdr:row>
          <xdr:rowOff>238125</xdr:rowOff>
        </xdr:to>
        <xdr:sp macro="" textlink="">
          <xdr:nvSpPr>
            <xdr:cNvPr id="24696" name="Check Box 120" hidden="1">
              <a:extLst>
                <a:ext uri="{63B3BB69-23CF-44E3-9099-C40C66FF867C}">
                  <a14:compatExt spid="_x0000_s24696"/>
                </a:ext>
                <a:ext uri="{FF2B5EF4-FFF2-40B4-BE49-F238E27FC236}">
                  <a16:creationId xmlns:a16="http://schemas.microsoft.com/office/drawing/2014/main" id="{00000000-0008-0000-0200-00007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145</xdr:row>
          <xdr:rowOff>28575</xdr:rowOff>
        </xdr:from>
        <xdr:to>
          <xdr:col>20</xdr:col>
          <xdr:colOff>276225</xdr:colOff>
          <xdr:row>145</xdr:row>
          <xdr:rowOff>238125</xdr:rowOff>
        </xdr:to>
        <xdr:sp macro="" textlink="">
          <xdr:nvSpPr>
            <xdr:cNvPr id="24697" name="Check Box 121" hidden="1">
              <a:extLst>
                <a:ext uri="{63B3BB69-23CF-44E3-9099-C40C66FF867C}">
                  <a14:compatExt spid="_x0000_s24697"/>
                </a:ext>
                <a:ext uri="{FF2B5EF4-FFF2-40B4-BE49-F238E27FC236}">
                  <a16:creationId xmlns:a16="http://schemas.microsoft.com/office/drawing/2014/main" id="{00000000-0008-0000-0200-00007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94</xdr:row>
          <xdr:rowOff>28575</xdr:rowOff>
        </xdr:from>
        <xdr:to>
          <xdr:col>13</xdr:col>
          <xdr:colOff>276225</xdr:colOff>
          <xdr:row>94</xdr:row>
          <xdr:rowOff>238125</xdr:rowOff>
        </xdr:to>
        <xdr:sp macro="" textlink="">
          <xdr:nvSpPr>
            <xdr:cNvPr id="24698" name="Check Box 122" hidden="1">
              <a:extLst>
                <a:ext uri="{63B3BB69-23CF-44E3-9099-C40C66FF867C}">
                  <a14:compatExt spid="_x0000_s24698"/>
                </a:ext>
                <a:ext uri="{FF2B5EF4-FFF2-40B4-BE49-F238E27FC236}">
                  <a16:creationId xmlns:a16="http://schemas.microsoft.com/office/drawing/2014/main" id="{00000000-0008-0000-0200-00007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94</xdr:row>
          <xdr:rowOff>28575</xdr:rowOff>
        </xdr:from>
        <xdr:to>
          <xdr:col>20</xdr:col>
          <xdr:colOff>276225</xdr:colOff>
          <xdr:row>94</xdr:row>
          <xdr:rowOff>238125</xdr:rowOff>
        </xdr:to>
        <xdr:sp macro="" textlink="">
          <xdr:nvSpPr>
            <xdr:cNvPr id="24699" name="Check Box 123" hidden="1">
              <a:extLst>
                <a:ext uri="{63B3BB69-23CF-44E3-9099-C40C66FF867C}">
                  <a14:compatExt spid="_x0000_s24699"/>
                </a:ext>
                <a:ext uri="{FF2B5EF4-FFF2-40B4-BE49-F238E27FC236}">
                  <a16:creationId xmlns:a16="http://schemas.microsoft.com/office/drawing/2014/main" id="{00000000-0008-0000-0200-00007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143</xdr:row>
          <xdr:rowOff>28575</xdr:rowOff>
        </xdr:from>
        <xdr:to>
          <xdr:col>6</xdr:col>
          <xdr:colOff>276225</xdr:colOff>
          <xdr:row>143</xdr:row>
          <xdr:rowOff>238125</xdr:rowOff>
        </xdr:to>
        <xdr:sp macro="" textlink="">
          <xdr:nvSpPr>
            <xdr:cNvPr id="24700" name="Check Box 124" hidden="1">
              <a:extLst>
                <a:ext uri="{63B3BB69-23CF-44E3-9099-C40C66FF867C}">
                  <a14:compatExt spid="_x0000_s24700"/>
                </a:ext>
                <a:ext uri="{FF2B5EF4-FFF2-40B4-BE49-F238E27FC236}">
                  <a16:creationId xmlns:a16="http://schemas.microsoft.com/office/drawing/2014/main" id="{00000000-0008-0000-0200-00007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143</xdr:row>
          <xdr:rowOff>28575</xdr:rowOff>
        </xdr:from>
        <xdr:to>
          <xdr:col>13</xdr:col>
          <xdr:colOff>276225</xdr:colOff>
          <xdr:row>143</xdr:row>
          <xdr:rowOff>238125</xdr:rowOff>
        </xdr:to>
        <xdr:sp macro="" textlink="">
          <xdr:nvSpPr>
            <xdr:cNvPr id="24701" name="Check Box 125" hidden="1">
              <a:extLst>
                <a:ext uri="{63B3BB69-23CF-44E3-9099-C40C66FF867C}">
                  <a14:compatExt spid="_x0000_s24701"/>
                </a:ext>
                <a:ext uri="{FF2B5EF4-FFF2-40B4-BE49-F238E27FC236}">
                  <a16:creationId xmlns:a16="http://schemas.microsoft.com/office/drawing/2014/main" id="{00000000-0008-0000-0200-00007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143</xdr:row>
          <xdr:rowOff>28575</xdr:rowOff>
        </xdr:from>
        <xdr:to>
          <xdr:col>20</xdr:col>
          <xdr:colOff>276225</xdr:colOff>
          <xdr:row>143</xdr:row>
          <xdr:rowOff>238125</xdr:rowOff>
        </xdr:to>
        <xdr:sp macro="" textlink="">
          <xdr:nvSpPr>
            <xdr:cNvPr id="24702" name="Check Box 126" hidden="1">
              <a:extLst>
                <a:ext uri="{63B3BB69-23CF-44E3-9099-C40C66FF867C}">
                  <a14:compatExt spid="_x0000_s24702"/>
                </a:ext>
                <a:ext uri="{FF2B5EF4-FFF2-40B4-BE49-F238E27FC236}">
                  <a16:creationId xmlns:a16="http://schemas.microsoft.com/office/drawing/2014/main" id="{00000000-0008-0000-0200-00007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142</xdr:row>
          <xdr:rowOff>28575</xdr:rowOff>
        </xdr:from>
        <xdr:to>
          <xdr:col>6</xdr:col>
          <xdr:colOff>276225</xdr:colOff>
          <xdr:row>142</xdr:row>
          <xdr:rowOff>238125</xdr:rowOff>
        </xdr:to>
        <xdr:sp macro="" textlink="">
          <xdr:nvSpPr>
            <xdr:cNvPr id="24703" name="Check Box 127" hidden="1">
              <a:extLst>
                <a:ext uri="{63B3BB69-23CF-44E3-9099-C40C66FF867C}">
                  <a14:compatExt spid="_x0000_s24703"/>
                </a:ext>
                <a:ext uri="{FF2B5EF4-FFF2-40B4-BE49-F238E27FC236}">
                  <a16:creationId xmlns:a16="http://schemas.microsoft.com/office/drawing/2014/main" id="{00000000-0008-0000-0200-00007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142</xdr:row>
          <xdr:rowOff>28575</xdr:rowOff>
        </xdr:from>
        <xdr:to>
          <xdr:col>13</xdr:col>
          <xdr:colOff>276225</xdr:colOff>
          <xdr:row>142</xdr:row>
          <xdr:rowOff>238125</xdr:rowOff>
        </xdr:to>
        <xdr:sp macro="" textlink="">
          <xdr:nvSpPr>
            <xdr:cNvPr id="24704" name="Check Box 128" hidden="1">
              <a:extLst>
                <a:ext uri="{63B3BB69-23CF-44E3-9099-C40C66FF867C}">
                  <a14:compatExt spid="_x0000_s24704"/>
                </a:ext>
                <a:ext uri="{FF2B5EF4-FFF2-40B4-BE49-F238E27FC236}">
                  <a16:creationId xmlns:a16="http://schemas.microsoft.com/office/drawing/2014/main" id="{00000000-0008-0000-0200-00008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131</xdr:row>
          <xdr:rowOff>28575</xdr:rowOff>
        </xdr:from>
        <xdr:to>
          <xdr:col>6</xdr:col>
          <xdr:colOff>276225</xdr:colOff>
          <xdr:row>131</xdr:row>
          <xdr:rowOff>238125</xdr:rowOff>
        </xdr:to>
        <xdr:sp macro="" textlink="">
          <xdr:nvSpPr>
            <xdr:cNvPr id="24705" name="Check Box 129" hidden="1">
              <a:extLst>
                <a:ext uri="{63B3BB69-23CF-44E3-9099-C40C66FF867C}">
                  <a14:compatExt spid="_x0000_s24705"/>
                </a:ext>
                <a:ext uri="{FF2B5EF4-FFF2-40B4-BE49-F238E27FC236}">
                  <a16:creationId xmlns:a16="http://schemas.microsoft.com/office/drawing/2014/main" id="{00000000-0008-0000-0200-00008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131</xdr:row>
          <xdr:rowOff>28575</xdr:rowOff>
        </xdr:from>
        <xdr:to>
          <xdr:col>13</xdr:col>
          <xdr:colOff>276225</xdr:colOff>
          <xdr:row>131</xdr:row>
          <xdr:rowOff>238125</xdr:rowOff>
        </xdr:to>
        <xdr:sp macro="" textlink="">
          <xdr:nvSpPr>
            <xdr:cNvPr id="24706" name="Check Box 130" hidden="1">
              <a:extLst>
                <a:ext uri="{63B3BB69-23CF-44E3-9099-C40C66FF867C}">
                  <a14:compatExt spid="_x0000_s24706"/>
                </a:ext>
                <a:ext uri="{FF2B5EF4-FFF2-40B4-BE49-F238E27FC236}">
                  <a16:creationId xmlns:a16="http://schemas.microsoft.com/office/drawing/2014/main" id="{00000000-0008-0000-0200-00008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131</xdr:row>
          <xdr:rowOff>28575</xdr:rowOff>
        </xdr:from>
        <xdr:to>
          <xdr:col>20</xdr:col>
          <xdr:colOff>276225</xdr:colOff>
          <xdr:row>131</xdr:row>
          <xdr:rowOff>238125</xdr:rowOff>
        </xdr:to>
        <xdr:sp macro="" textlink="">
          <xdr:nvSpPr>
            <xdr:cNvPr id="24707" name="Check Box 131" hidden="1">
              <a:extLst>
                <a:ext uri="{63B3BB69-23CF-44E3-9099-C40C66FF867C}">
                  <a14:compatExt spid="_x0000_s24707"/>
                </a:ext>
                <a:ext uri="{FF2B5EF4-FFF2-40B4-BE49-F238E27FC236}">
                  <a16:creationId xmlns:a16="http://schemas.microsoft.com/office/drawing/2014/main" id="{00000000-0008-0000-0200-00008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136</xdr:row>
          <xdr:rowOff>28575</xdr:rowOff>
        </xdr:from>
        <xdr:to>
          <xdr:col>6</xdr:col>
          <xdr:colOff>276225</xdr:colOff>
          <xdr:row>136</xdr:row>
          <xdr:rowOff>238125</xdr:rowOff>
        </xdr:to>
        <xdr:sp macro="" textlink="">
          <xdr:nvSpPr>
            <xdr:cNvPr id="24708" name="Check Box 132" hidden="1">
              <a:extLst>
                <a:ext uri="{63B3BB69-23CF-44E3-9099-C40C66FF867C}">
                  <a14:compatExt spid="_x0000_s24708"/>
                </a:ext>
                <a:ext uri="{FF2B5EF4-FFF2-40B4-BE49-F238E27FC236}">
                  <a16:creationId xmlns:a16="http://schemas.microsoft.com/office/drawing/2014/main" id="{00000000-0008-0000-0200-00008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126</xdr:row>
          <xdr:rowOff>38100</xdr:rowOff>
        </xdr:from>
        <xdr:to>
          <xdr:col>10</xdr:col>
          <xdr:colOff>114300</xdr:colOff>
          <xdr:row>126</xdr:row>
          <xdr:rowOff>238125</xdr:rowOff>
        </xdr:to>
        <xdr:sp macro="" textlink="">
          <xdr:nvSpPr>
            <xdr:cNvPr id="24709" name="Check Box 133" hidden="1">
              <a:extLst>
                <a:ext uri="{63B3BB69-23CF-44E3-9099-C40C66FF867C}">
                  <a14:compatExt spid="_x0000_s24709"/>
                </a:ext>
                <a:ext uri="{FF2B5EF4-FFF2-40B4-BE49-F238E27FC236}">
                  <a16:creationId xmlns:a16="http://schemas.microsoft.com/office/drawing/2014/main" id="{00000000-0008-0000-0200-00008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126</xdr:row>
          <xdr:rowOff>28575</xdr:rowOff>
        </xdr:from>
        <xdr:to>
          <xdr:col>11</xdr:col>
          <xdr:colOff>161925</xdr:colOff>
          <xdr:row>126</xdr:row>
          <xdr:rowOff>228600</xdr:rowOff>
        </xdr:to>
        <xdr:sp macro="" textlink="">
          <xdr:nvSpPr>
            <xdr:cNvPr id="24710" name="Check Box 134" hidden="1">
              <a:extLst>
                <a:ext uri="{63B3BB69-23CF-44E3-9099-C40C66FF867C}">
                  <a14:compatExt spid="_x0000_s24710"/>
                </a:ext>
                <a:ext uri="{FF2B5EF4-FFF2-40B4-BE49-F238E27FC236}">
                  <a16:creationId xmlns:a16="http://schemas.microsoft.com/office/drawing/2014/main" id="{00000000-0008-0000-0200-00008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105</xdr:row>
          <xdr:rowOff>28575</xdr:rowOff>
        </xdr:from>
        <xdr:to>
          <xdr:col>10</xdr:col>
          <xdr:colOff>114300</xdr:colOff>
          <xdr:row>105</xdr:row>
          <xdr:rowOff>228600</xdr:rowOff>
        </xdr:to>
        <xdr:sp macro="" textlink="">
          <xdr:nvSpPr>
            <xdr:cNvPr id="24711" name="Check Box 135" hidden="1">
              <a:extLst>
                <a:ext uri="{63B3BB69-23CF-44E3-9099-C40C66FF867C}">
                  <a14:compatExt spid="_x0000_s24711"/>
                </a:ext>
                <a:ext uri="{FF2B5EF4-FFF2-40B4-BE49-F238E27FC236}">
                  <a16:creationId xmlns:a16="http://schemas.microsoft.com/office/drawing/2014/main" id="{00000000-0008-0000-0200-00008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105</xdr:row>
          <xdr:rowOff>19050</xdr:rowOff>
        </xdr:from>
        <xdr:to>
          <xdr:col>11</xdr:col>
          <xdr:colOff>142875</xdr:colOff>
          <xdr:row>105</xdr:row>
          <xdr:rowOff>219075</xdr:rowOff>
        </xdr:to>
        <xdr:sp macro="" textlink="">
          <xdr:nvSpPr>
            <xdr:cNvPr id="24712" name="Check Box 136" hidden="1">
              <a:extLst>
                <a:ext uri="{63B3BB69-23CF-44E3-9099-C40C66FF867C}">
                  <a14:compatExt spid="_x0000_s24712"/>
                </a:ext>
                <a:ext uri="{FF2B5EF4-FFF2-40B4-BE49-F238E27FC236}">
                  <a16:creationId xmlns:a16="http://schemas.microsoft.com/office/drawing/2014/main" id="{00000000-0008-0000-0200-00008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88</xdr:row>
          <xdr:rowOff>28575</xdr:rowOff>
        </xdr:from>
        <xdr:to>
          <xdr:col>10</xdr:col>
          <xdr:colOff>114300</xdr:colOff>
          <xdr:row>88</xdr:row>
          <xdr:rowOff>228600</xdr:rowOff>
        </xdr:to>
        <xdr:sp macro="" textlink="">
          <xdr:nvSpPr>
            <xdr:cNvPr id="24713" name="Check Box 137" hidden="1">
              <a:extLst>
                <a:ext uri="{63B3BB69-23CF-44E3-9099-C40C66FF867C}">
                  <a14:compatExt spid="_x0000_s24713"/>
                </a:ext>
                <a:ext uri="{FF2B5EF4-FFF2-40B4-BE49-F238E27FC236}">
                  <a16:creationId xmlns:a16="http://schemas.microsoft.com/office/drawing/2014/main" id="{00000000-0008-0000-0200-00008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88</xdr:row>
          <xdr:rowOff>19050</xdr:rowOff>
        </xdr:from>
        <xdr:to>
          <xdr:col>11</xdr:col>
          <xdr:colOff>142875</xdr:colOff>
          <xdr:row>88</xdr:row>
          <xdr:rowOff>219075</xdr:rowOff>
        </xdr:to>
        <xdr:sp macro="" textlink="">
          <xdr:nvSpPr>
            <xdr:cNvPr id="24714" name="Check Box 138" hidden="1">
              <a:extLst>
                <a:ext uri="{63B3BB69-23CF-44E3-9099-C40C66FF867C}">
                  <a14:compatExt spid="_x0000_s24714"/>
                </a:ext>
                <a:ext uri="{FF2B5EF4-FFF2-40B4-BE49-F238E27FC236}">
                  <a16:creationId xmlns:a16="http://schemas.microsoft.com/office/drawing/2014/main" id="{00000000-0008-0000-0200-00008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68</xdr:row>
          <xdr:rowOff>28575</xdr:rowOff>
        </xdr:from>
        <xdr:to>
          <xdr:col>10</xdr:col>
          <xdr:colOff>114300</xdr:colOff>
          <xdr:row>68</xdr:row>
          <xdr:rowOff>228600</xdr:rowOff>
        </xdr:to>
        <xdr:sp macro="" textlink="">
          <xdr:nvSpPr>
            <xdr:cNvPr id="24715" name="Check Box 139" hidden="1">
              <a:extLst>
                <a:ext uri="{63B3BB69-23CF-44E3-9099-C40C66FF867C}">
                  <a14:compatExt spid="_x0000_s24715"/>
                </a:ext>
                <a:ext uri="{FF2B5EF4-FFF2-40B4-BE49-F238E27FC236}">
                  <a16:creationId xmlns:a16="http://schemas.microsoft.com/office/drawing/2014/main" id="{00000000-0008-0000-0200-00008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68</xdr:row>
          <xdr:rowOff>19050</xdr:rowOff>
        </xdr:from>
        <xdr:to>
          <xdr:col>11</xdr:col>
          <xdr:colOff>142875</xdr:colOff>
          <xdr:row>68</xdr:row>
          <xdr:rowOff>219075</xdr:rowOff>
        </xdr:to>
        <xdr:sp macro="" textlink="">
          <xdr:nvSpPr>
            <xdr:cNvPr id="24716" name="Check Box 140" hidden="1">
              <a:extLst>
                <a:ext uri="{63B3BB69-23CF-44E3-9099-C40C66FF867C}">
                  <a14:compatExt spid="_x0000_s24716"/>
                </a:ext>
                <a:ext uri="{FF2B5EF4-FFF2-40B4-BE49-F238E27FC236}">
                  <a16:creationId xmlns:a16="http://schemas.microsoft.com/office/drawing/2014/main" id="{00000000-0008-0000-0200-00008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41</xdr:row>
          <xdr:rowOff>19050</xdr:rowOff>
        </xdr:from>
        <xdr:to>
          <xdr:col>10</xdr:col>
          <xdr:colOff>28575</xdr:colOff>
          <xdr:row>41</xdr:row>
          <xdr:rowOff>219075</xdr:rowOff>
        </xdr:to>
        <xdr:sp macro="" textlink="">
          <xdr:nvSpPr>
            <xdr:cNvPr id="24717" name="Check Box 141" hidden="1">
              <a:extLst>
                <a:ext uri="{63B3BB69-23CF-44E3-9099-C40C66FF867C}">
                  <a14:compatExt spid="_x0000_s24717"/>
                </a:ext>
                <a:ext uri="{FF2B5EF4-FFF2-40B4-BE49-F238E27FC236}">
                  <a16:creationId xmlns:a16="http://schemas.microsoft.com/office/drawing/2014/main" id="{00000000-0008-0000-0200-00008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41</xdr:row>
          <xdr:rowOff>19050</xdr:rowOff>
        </xdr:from>
        <xdr:to>
          <xdr:col>11</xdr:col>
          <xdr:colOff>142875</xdr:colOff>
          <xdr:row>41</xdr:row>
          <xdr:rowOff>219075</xdr:rowOff>
        </xdr:to>
        <xdr:sp macro="" textlink="">
          <xdr:nvSpPr>
            <xdr:cNvPr id="24718" name="Check Box 142" hidden="1">
              <a:extLst>
                <a:ext uri="{63B3BB69-23CF-44E3-9099-C40C66FF867C}">
                  <a14:compatExt spid="_x0000_s24718"/>
                </a:ext>
                <a:ext uri="{FF2B5EF4-FFF2-40B4-BE49-F238E27FC236}">
                  <a16:creationId xmlns:a16="http://schemas.microsoft.com/office/drawing/2014/main" id="{00000000-0008-0000-0200-00008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140</xdr:row>
          <xdr:rowOff>38100</xdr:rowOff>
        </xdr:from>
        <xdr:to>
          <xdr:col>10</xdr:col>
          <xdr:colOff>114300</xdr:colOff>
          <xdr:row>140</xdr:row>
          <xdr:rowOff>238125</xdr:rowOff>
        </xdr:to>
        <xdr:sp macro="" textlink="">
          <xdr:nvSpPr>
            <xdr:cNvPr id="24719" name="Check Box 143" hidden="1">
              <a:extLst>
                <a:ext uri="{63B3BB69-23CF-44E3-9099-C40C66FF867C}">
                  <a14:compatExt spid="_x0000_s24719"/>
                </a:ext>
                <a:ext uri="{FF2B5EF4-FFF2-40B4-BE49-F238E27FC236}">
                  <a16:creationId xmlns:a16="http://schemas.microsoft.com/office/drawing/2014/main" id="{00000000-0008-0000-0200-00008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140</xdr:row>
          <xdr:rowOff>28575</xdr:rowOff>
        </xdr:from>
        <xdr:to>
          <xdr:col>11</xdr:col>
          <xdr:colOff>161925</xdr:colOff>
          <xdr:row>140</xdr:row>
          <xdr:rowOff>228600</xdr:rowOff>
        </xdr:to>
        <xdr:sp macro="" textlink="">
          <xdr:nvSpPr>
            <xdr:cNvPr id="24720" name="Check Box 144" hidden="1">
              <a:extLst>
                <a:ext uri="{63B3BB69-23CF-44E3-9099-C40C66FF867C}">
                  <a14:compatExt spid="_x0000_s24720"/>
                </a:ext>
                <a:ext uri="{FF2B5EF4-FFF2-40B4-BE49-F238E27FC236}">
                  <a16:creationId xmlns:a16="http://schemas.microsoft.com/office/drawing/2014/main" id="{00000000-0008-0000-0200-00009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72</xdr:row>
          <xdr:rowOff>28575</xdr:rowOff>
        </xdr:from>
        <xdr:to>
          <xdr:col>13</xdr:col>
          <xdr:colOff>276225</xdr:colOff>
          <xdr:row>72</xdr:row>
          <xdr:rowOff>238125</xdr:rowOff>
        </xdr:to>
        <xdr:sp macro="" textlink="">
          <xdr:nvSpPr>
            <xdr:cNvPr id="24721" name="Check Box 145" hidden="1">
              <a:extLst>
                <a:ext uri="{63B3BB69-23CF-44E3-9099-C40C66FF867C}">
                  <a14:compatExt spid="_x0000_s24721"/>
                </a:ext>
                <a:ext uri="{FF2B5EF4-FFF2-40B4-BE49-F238E27FC236}">
                  <a16:creationId xmlns:a16="http://schemas.microsoft.com/office/drawing/2014/main" id="{00000000-0008-0000-0200-00009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72</xdr:row>
          <xdr:rowOff>28575</xdr:rowOff>
        </xdr:from>
        <xdr:to>
          <xdr:col>20</xdr:col>
          <xdr:colOff>276225</xdr:colOff>
          <xdr:row>72</xdr:row>
          <xdr:rowOff>238125</xdr:rowOff>
        </xdr:to>
        <xdr:sp macro="" textlink="">
          <xdr:nvSpPr>
            <xdr:cNvPr id="24722" name="Check Box 146" hidden="1">
              <a:extLst>
                <a:ext uri="{63B3BB69-23CF-44E3-9099-C40C66FF867C}">
                  <a14:compatExt spid="_x0000_s24722"/>
                </a:ext>
                <a:ext uri="{FF2B5EF4-FFF2-40B4-BE49-F238E27FC236}">
                  <a16:creationId xmlns:a16="http://schemas.microsoft.com/office/drawing/2014/main" id="{00000000-0008-0000-0200-00009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69</xdr:row>
          <xdr:rowOff>28575</xdr:rowOff>
        </xdr:from>
        <xdr:to>
          <xdr:col>6</xdr:col>
          <xdr:colOff>276225</xdr:colOff>
          <xdr:row>69</xdr:row>
          <xdr:rowOff>238125</xdr:rowOff>
        </xdr:to>
        <xdr:sp macro="" textlink="">
          <xdr:nvSpPr>
            <xdr:cNvPr id="24723" name="Check Box 147" hidden="1">
              <a:extLst>
                <a:ext uri="{63B3BB69-23CF-44E3-9099-C40C66FF867C}">
                  <a14:compatExt spid="_x0000_s24723"/>
                </a:ext>
                <a:ext uri="{FF2B5EF4-FFF2-40B4-BE49-F238E27FC236}">
                  <a16:creationId xmlns:a16="http://schemas.microsoft.com/office/drawing/2014/main" id="{00000000-0008-0000-0200-00009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69</xdr:row>
          <xdr:rowOff>28575</xdr:rowOff>
        </xdr:from>
        <xdr:to>
          <xdr:col>13</xdr:col>
          <xdr:colOff>276225</xdr:colOff>
          <xdr:row>69</xdr:row>
          <xdr:rowOff>238125</xdr:rowOff>
        </xdr:to>
        <xdr:sp macro="" textlink="">
          <xdr:nvSpPr>
            <xdr:cNvPr id="24724" name="Check Box 148" hidden="1">
              <a:extLst>
                <a:ext uri="{63B3BB69-23CF-44E3-9099-C40C66FF867C}">
                  <a14:compatExt spid="_x0000_s24724"/>
                </a:ext>
                <a:ext uri="{FF2B5EF4-FFF2-40B4-BE49-F238E27FC236}">
                  <a16:creationId xmlns:a16="http://schemas.microsoft.com/office/drawing/2014/main" id="{00000000-0008-0000-0200-00009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69</xdr:row>
          <xdr:rowOff>28575</xdr:rowOff>
        </xdr:from>
        <xdr:to>
          <xdr:col>20</xdr:col>
          <xdr:colOff>276225</xdr:colOff>
          <xdr:row>69</xdr:row>
          <xdr:rowOff>238125</xdr:rowOff>
        </xdr:to>
        <xdr:sp macro="" textlink="">
          <xdr:nvSpPr>
            <xdr:cNvPr id="24725" name="Check Box 149" hidden="1">
              <a:extLst>
                <a:ext uri="{63B3BB69-23CF-44E3-9099-C40C66FF867C}">
                  <a14:compatExt spid="_x0000_s24725"/>
                </a:ext>
                <a:ext uri="{FF2B5EF4-FFF2-40B4-BE49-F238E27FC236}">
                  <a16:creationId xmlns:a16="http://schemas.microsoft.com/office/drawing/2014/main" id="{00000000-0008-0000-0200-00009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92</xdr:row>
          <xdr:rowOff>28575</xdr:rowOff>
        </xdr:from>
        <xdr:to>
          <xdr:col>13</xdr:col>
          <xdr:colOff>276225</xdr:colOff>
          <xdr:row>92</xdr:row>
          <xdr:rowOff>238125</xdr:rowOff>
        </xdr:to>
        <xdr:sp macro="" textlink="">
          <xdr:nvSpPr>
            <xdr:cNvPr id="24726" name="Check Box 150" hidden="1">
              <a:extLst>
                <a:ext uri="{63B3BB69-23CF-44E3-9099-C40C66FF867C}">
                  <a14:compatExt spid="_x0000_s24726"/>
                </a:ext>
                <a:ext uri="{FF2B5EF4-FFF2-40B4-BE49-F238E27FC236}">
                  <a16:creationId xmlns:a16="http://schemas.microsoft.com/office/drawing/2014/main" id="{00000000-0008-0000-0200-00009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92</xdr:row>
          <xdr:rowOff>28575</xdr:rowOff>
        </xdr:from>
        <xdr:to>
          <xdr:col>20</xdr:col>
          <xdr:colOff>276225</xdr:colOff>
          <xdr:row>92</xdr:row>
          <xdr:rowOff>238125</xdr:rowOff>
        </xdr:to>
        <xdr:sp macro="" textlink="">
          <xdr:nvSpPr>
            <xdr:cNvPr id="24727" name="Check Box 151" hidden="1">
              <a:extLst>
                <a:ext uri="{63B3BB69-23CF-44E3-9099-C40C66FF867C}">
                  <a14:compatExt spid="_x0000_s24727"/>
                </a:ext>
                <a:ext uri="{FF2B5EF4-FFF2-40B4-BE49-F238E27FC236}">
                  <a16:creationId xmlns:a16="http://schemas.microsoft.com/office/drawing/2014/main" id="{00000000-0008-0000-0200-00009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92</xdr:row>
          <xdr:rowOff>28575</xdr:rowOff>
        </xdr:from>
        <xdr:to>
          <xdr:col>6</xdr:col>
          <xdr:colOff>276225</xdr:colOff>
          <xdr:row>92</xdr:row>
          <xdr:rowOff>238125</xdr:rowOff>
        </xdr:to>
        <xdr:sp macro="" textlink="">
          <xdr:nvSpPr>
            <xdr:cNvPr id="24728" name="Check Box 152" hidden="1">
              <a:extLst>
                <a:ext uri="{63B3BB69-23CF-44E3-9099-C40C66FF867C}">
                  <a14:compatExt spid="_x0000_s24728"/>
                </a:ext>
                <a:ext uri="{FF2B5EF4-FFF2-40B4-BE49-F238E27FC236}">
                  <a16:creationId xmlns:a16="http://schemas.microsoft.com/office/drawing/2014/main" id="{00000000-0008-0000-0200-00009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93</xdr:row>
          <xdr:rowOff>28575</xdr:rowOff>
        </xdr:from>
        <xdr:to>
          <xdr:col>13</xdr:col>
          <xdr:colOff>276225</xdr:colOff>
          <xdr:row>93</xdr:row>
          <xdr:rowOff>238125</xdr:rowOff>
        </xdr:to>
        <xdr:sp macro="" textlink="">
          <xdr:nvSpPr>
            <xdr:cNvPr id="24729" name="Check Box 153" hidden="1">
              <a:extLst>
                <a:ext uri="{63B3BB69-23CF-44E3-9099-C40C66FF867C}">
                  <a14:compatExt spid="_x0000_s24729"/>
                </a:ext>
                <a:ext uri="{FF2B5EF4-FFF2-40B4-BE49-F238E27FC236}">
                  <a16:creationId xmlns:a16="http://schemas.microsoft.com/office/drawing/2014/main" id="{00000000-0008-0000-0200-00009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93</xdr:row>
          <xdr:rowOff>28575</xdr:rowOff>
        </xdr:from>
        <xdr:to>
          <xdr:col>20</xdr:col>
          <xdr:colOff>276225</xdr:colOff>
          <xdr:row>93</xdr:row>
          <xdr:rowOff>238125</xdr:rowOff>
        </xdr:to>
        <xdr:sp macro="" textlink="">
          <xdr:nvSpPr>
            <xdr:cNvPr id="24730" name="Check Box 154" hidden="1">
              <a:extLst>
                <a:ext uri="{63B3BB69-23CF-44E3-9099-C40C66FF867C}">
                  <a14:compatExt spid="_x0000_s24730"/>
                </a:ext>
                <a:ext uri="{FF2B5EF4-FFF2-40B4-BE49-F238E27FC236}">
                  <a16:creationId xmlns:a16="http://schemas.microsoft.com/office/drawing/2014/main" id="{00000000-0008-0000-0200-00009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95</xdr:row>
          <xdr:rowOff>28575</xdr:rowOff>
        </xdr:from>
        <xdr:to>
          <xdr:col>13</xdr:col>
          <xdr:colOff>276225</xdr:colOff>
          <xdr:row>95</xdr:row>
          <xdr:rowOff>238125</xdr:rowOff>
        </xdr:to>
        <xdr:sp macro="" textlink="">
          <xdr:nvSpPr>
            <xdr:cNvPr id="24731" name="Check Box 155" hidden="1">
              <a:extLst>
                <a:ext uri="{63B3BB69-23CF-44E3-9099-C40C66FF867C}">
                  <a14:compatExt spid="_x0000_s24731"/>
                </a:ext>
                <a:ext uri="{FF2B5EF4-FFF2-40B4-BE49-F238E27FC236}">
                  <a16:creationId xmlns:a16="http://schemas.microsoft.com/office/drawing/2014/main" id="{00000000-0008-0000-0200-00009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95</xdr:row>
          <xdr:rowOff>28575</xdr:rowOff>
        </xdr:from>
        <xdr:to>
          <xdr:col>20</xdr:col>
          <xdr:colOff>276225</xdr:colOff>
          <xdr:row>95</xdr:row>
          <xdr:rowOff>238125</xdr:rowOff>
        </xdr:to>
        <xdr:sp macro="" textlink="">
          <xdr:nvSpPr>
            <xdr:cNvPr id="24732" name="Check Box 156" hidden="1">
              <a:extLst>
                <a:ext uri="{63B3BB69-23CF-44E3-9099-C40C66FF867C}">
                  <a14:compatExt spid="_x0000_s24732"/>
                </a:ext>
                <a:ext uri="{FF2B5EF4-FFF2-40B4-BE49-F238E27FC236}">
                  <a16:creationId xmlns:a16="http://schemas.microsoft.com/office/drawing/2014/main" id="{00000000-0008-0000-0200-00009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108</xdr:row>
          <xdr:rowOff>28575</xdr:rowOff>
        </xdr:from>
        <xdr:to>
          <xdr:col>13</xdr:col>
          <xdr:colOff>276225</xdr:colOff>
          <xdr:row>108</xdr:row>
          <xdr:rowOff>238125</xdr:rowOff>
        </xdr:to>
        <xdr:sp macro="" textlink="">
          <xdr:nvSpPr>
            <xdr:cNvPr id="24733" name="Check Box 157" hidden="1">
              <a:extLst>
                <a:ext uri="{63B3BB69-23CF-44E3-9099-C40C66FF867C}">
                  <a14:compatExt spid="_x0000_s24733"/>
                </a:ext>
                <a:ext uri="{FF2B5EF4-FFF2-40B4-BE49-F238E27FC236}">
                  <a16:creationId xmlns:a16="http://schemas.microsoft.com/office/drawing/2014/main" id="{00000000-0008-0000-0200-00009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108</xdr:row>
          <xdr:rowOff>28575</xdr:rowOff>
        </xdr:from>
        <xdr:to>
          <xdr:col>6</xdr:col>
          <xdr:colOff>276225</xdr:colOff>
          <xdr:row>108</xdr:row>
          <xdr:rowOff>238125</xdr:rowOff>
        </xdr:to>
        <xdr:sp macro="" textlink="">
          <xdr:nvSpPr>
            <xdr:cNvPr id="24734" name="Check Box 158" hidden="1">
              <a:extLst>
                <a:ext uri="{63B3BB69-23CF-44E3-9099-C40C66FF867C}">
                  <a14:compatExt spid="_x0000_s24734"/>
                </a:ext>
                <a:ext uri="{FF2B5EF4-FFF2-40B4-BE49-F238E27FC236}">
                  <a16:creationId xmlns:a16="http://schemas.microsoft.com/office/drawing/2014/main" id="{00000000-0008-0000-0200-00009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108</xdr:row>
          <xdr:rowOff>28575</xdr:rowOff>
        </xdr:from>
        <xdr:to>
          <xdr:col>20</xdr:col>
          <xdr:colOff>276225</xdr:colOff>
          <xdr:row>108</xdr:row>
          <xdr:rowOff>238125</xdr:rowOff>
        </xdr:to>
        <xdr:sp macro="" textlink="">
          <xdr:nvSpPr>
            <xdr:cNvPr id="24735" name="Check Box 159" hidden="1">
              <a:extLst>
                <a:ext uri="{63B3BB69-23CF-44E3-9099-C40C66FF867C}">
                  <a14:compatExt spid="_x0000_s24735"/>
                </a:ext>
                <a:ext uri="{FF2B5EF4-FFF2-40B4-BE49-F238E27FC236}">
                  <a16:creationId xmlns:a16="http://schemas.microsoft.com/office/drawing/2014/main" id="{00000000-0008-0000-0200-00009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108</xdr:row>
          <xdr:rowOff>28575</xdr:rowOff>
        </xdr:from>
        <xdr:to>
          <xdr:col>13</xdr:col>
          <xdr:colOff>276225</xdr:colOff>
          <xdr:row>108</xdr:row>
          <xdr:rowOff>238125</xdr:rowOff>
        </xdr:to>
        <xdr:sp macro="" textlink="">
          <xdr:nvSpPr>
            <xdr:cNvPr id="24736" name="Check Box 160" hidden="1">
              <a:extLst>
                <a:ext uri="{63B3BB69-23CF-44E3-9099-C40C66FF867C}">
                  <a14:compatExt spid="_x0000_s24736"/>
                </a:ext>
                <a:ext uri="{FF2B5EF4-FFF2-40B4-BE49-F238E27FC236}">
                  <a16:creationId xmlns:a16="http://schemas.microsoft.com/office/drawing/2014/main" id="{00000000-0008-0000-0200-0000A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108</xdr:row>
          <xdr:rowOff>28575</xdr:rowOff>
        </xdr:from>
        <xdr:to>
          <xdr:col>20</xdr:col>
          <xdr:colOff>276225</xdr:colOff>
          <xdr:row>108</xdr:row>
          <xdr:rowOff>238125</xdr:rowOff>
        </xdr:to>
        <xdr:sp macro="" textlink="">
          <xdr:nvSpPr>
            <xdr:cNvPr id="24737" name="Check Box 161" hidden="1">
              <a:extLst>
                <a:ext uri="{63B3BB69-23CF-44E3-9099-C40C66FF867C}">
                  <a14:compatExt spid="_x0000_s24737"/>
                </a:ext>
                <a:ext uri="{FF2B5EF4-FFF2-40B4-BE49-F238E27FC236}">
                  <a16:creationId xmlns:a16="http://schemas.microsoft.com/office/drawing/2014/main" id="{00000000-0008-0000-0200-0000A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108</xdr:row>
          <xdr:rowOff>28575</xdr:rowOff>
        </xdr:from>
        <xdr:to>
          <xdr:col>6</xdr:col>
          <xdr:colOff>276225</xdr:colOff>
          <xdr:row>108</xdr:row>
          <xdr:rowOff>238125</xdr:rowOff>
        </xdr:to>
        <xdr:sp macro="" textlink="">
          <xdr:nvSpPr>
            <xdr:cNvPr id="24738" name="Check Box 162" hidden="1">
              <a:extLst>
                <a:ext uri="{63B3BB69-23CF-44E3-9099-C40C66FF867C}">
                  <a14:compatExt spid="_x0000_s24738"/>
                </a:ext>
                <a:ext uri="{FF2B5EF4-FFF2-40B4-BE49-F238E27FC236}">
                  <a16:creationId xmlns:a16="http://schemas.microsoft.com/office/drawing/2014/main" id="{00000000-0008-0000-0200-0000A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109</xdr:row>
          <xdr:rowOff>28575</xdr:rowOff>
        </xdr:from>
        <xdr:to>
          <xdr:col>13</xdr:col>
          <xdr:colOff>276225</xdr:colOff>
          <xdr:row>109</xdr:row>
          <xdr:rowOff>238125</xdr:rowOff>
        </xdr:to>
        <xdr:sp macro="" textlink="">
          <xdr:nvSpPr>
            <xdr:cNvPr id="24739" name="Check Box 163" hidden="1">
              <a:extLst>
                <a:ext uri="{63B3BB69-23CF-44E3-9099-C40C66FF867C}">
                  <a14:compatExt spid="_x0000_s24739"/>
                </a:ext>
                <a:ext uri="{FF2B5EF4-FFF2-40B4-BE49-F238E27FC236}">
                  <a16:creationId xmlns:a16="http://schemas.microsoft.com/office/drawing/2014/main" id="{00000000-0008-0000-0200-0000A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109</xdr:row>
          <xdr:rowOff>28575</xdr:rowOff>
        </xdr:from>
        <xdr:to>
          <xdr:col>20</xdr:col>
          <xdr:colOff>276225</xdr:colOff>
          <xdr:row>109</xdr:row>
          <xdr:rowOff>238125</xdr:rowOff>
        </xdr:to>
        <xdr:sp macro="" textlink="">
          <xdr:nvSpPr>
            <xdr:cNvPr id="24740" name="Check Box 164" hidden="1">
              <a:extLst>
                <a:ext uri="{63B3BB69-23CF-44E3-9099-C40C66FF867C}">
                  <a14:compatExt spid="_x0000_s24740"/>
                </a:ext>
                <a:ext uri="{FF2B5EF4-FFF2-40B4-BE49-F238E27FC236}">
                  <a16:creationId xmlns:a16="http://schemas.microsoft.com/office/drawing/2014/main" id="{00000000-0008-0000-0200-0000A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109</xdr:row>
          <xdr:rowOff>28575</xdr:rowOff>
        </xdr:from>
        <xdr:to>
          <xdr:col>13</xdr:col>
          <xdr:colOff>276225</xdr:colOff>
          <xdr:row>109</xdr:row>
          <xdr:rowOff>238125</xdr:rowOff>
        </xdr:to>
        <xdr:sp macro="" textlink="">
          <xdr:nvSpPr>
            <xdr:cNvPr id="24741" name="Check Box 165" hidden="1">
              <a:extLst>
                <a:ext uri="{63B3BB69-23CF-44E3-9099-C40C66FF867C}">
                  <a14:compatExt spid="_x0000_s24741"/>
                </a:ext>
                <a:ext uri="{FF2B5EF4-FFF2-40B4-BE49-F238E27FC236}">
                  <a16:creationId xmlns:a16="http://schemas.microsoft.com/office/drawing/2014/main" id="{00000000-0008-0000-0200-0000A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109</xdr:row>
          <xdr:rowOff>28575</xdr:rowOff>
        </xdr:from>
        <xdr:to>
          <xdr:col>20</xdr:col>
          <xdr:colOff>276225</xdr:colOff>
          <xdr:row>109</xdr:row>
          <xdr:rowOff>238125</xdr:rowOff>
        </xdr:to>
        <xdr:sp macro="" textlink="">
          <xdr:nvSpPr>
            <xdr:cNvPr id="24742" name="Check Box 166" hidden="1">
              <a:extLst>
                <a:ext uri="{63B3BB69-23CF-44E3-9099-C40C66FF867C}">
                  <a14:compatExt spid="_x0000_s24742"/>
                </a:ext>
                <a:ext uri="{FF2B5EF4-FFF2-40B4-BE49-F238E27FC236}">
                  <a16:creationId xmlns:a16="http://schemas.microsoft.com/office/drawing/2014/main" id="{00000000-0008-0000-0200-0000A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110</xdr:row>
          <xdr:rowOff>28575</xdr:rowOff>
        </xdr:from>
        <xdr:to>
          <xdr:col>13</xdr:col>
          <xdr:colOff>276225</xdr:colOff>
          <xdr:row>110</xdr:row>
          <xdr:rowOff>238125</xdr:rowOff>
        </xdr:to>
        <xdr:sp macro="" textlink="">
          <xdr:nvSpPr>
            <xdr:cNvPr id="24743" name="Check Box 167" hidden="1">
              <a:extLst>
                <a:ext uri="{63B3BB69-23CF-44E3-9099-C40C66FF867C}">
                  <a14:compatExt spid="_x0000_s24743"/>
                </a:ext>
                <a:ext uri="{FF2B5EF4-FFF2-40B4-BE49-F238E27FC236}">
                  <a16:creationId xmlns:a16="http://schemas.microsoft.com/office/drawing/2014/main" id="{00000000-0008-0000-0200-0000A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110</xdr:row>
          <xdr:rowOff>28575</xdr:rowOff>
        </xdr:from>
        <xdr:to>
          <xdr:col>20</xdr:col>
          <xdr:colOff>276225</xdr:colOff>
          <xdr:row>110</xdr:row>
          <xdr:rowOff>238125</xdr:rowOff>
        </xdr:to>
        <xdr:sp macro="" textlink="">
          <xdr:nvSpPr>
            <xdr:cNvPr id="24744" name="Check Box 168" hidden="1">
              <a:extLst>
                <a:ext uri="{63B3BB69-23CF-44E3-9099-C40C66FF867C}">
                  <a14:compatExt spid="_x0000_s24744"/>
                </a:ext>
                <a:ext uri="{FF2B5EF4-FFF2-40B4-BE49-F238E27FC236}">
                  <a16:creationId xmlns:a16="http://schemas.microsoft.com/office/drawing/2014/main" id="{00000000-0008-0000-0200-0000A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110</xdr:row>
          <xdr:rowOff>28575</xdr:rowOff>
        </xdr:from>
        <xdr:to>
          <xdr:col>13</xdr:col>
          <xdr:colOff>276225</xdr:colOff>
          <xdr:row>110</xdr:row>
          <xdr:rowOff>238125</xdr:rowOff>
        </xdr:to>
        <xdr:sp macro="" textlink="">
          <xdr:nvSpPr>
            <xdr:cNvPr id="24745" name="Check Box 169" hidden="1">
              <a:extLst>
                <a:ext uri="{63B3BB69-23CF-44E3-9099-C40C66FF867C}">
                  <a14:compatExt spid="_x0000_s24745"/>
                </a:ext>
                <a:ext uri="{FF2B5EF4-FFF2-40B4-BE49-F238E27FC236}">
                  <a16:creationId xmlns:a16="http://schemas.microsoft.com/office/drawing/2014/main" id="{00000000-0008-0000-0200-0000A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110</xdr:row>
          <xdr:rowOff>28575</xdr:rowOff>
        </xdr:from>
        <xdr:to>
          <xdr:col>20</xdr:col>
          <xdr:colOff>276225</xdr:colOff>
          <xdr:row>110</xdr:row>
          <xdr:rowOff>238125</xdr:rowOff>
        </xdr:to>
        <xdr:sp macro="" textlink="">
          <xdr:nvSpPr>
            <xdr:cNvPr id="24746" name="Check Box 170" hidden="1">
              <a:extLst>
                <a:ext uri="{63B3BB69-23CF-44E3-9099-C40C66FF867C}">
                  <a14:compatExt spid="_x0000_s24746"/>
                </a:ext>
                <a:ext uri="{FF2B5EF4-FFF2-40B4-BE49-F238E27FC236}">
                  <a16:creationId xmlns:a16="http://schemas.microsoft.com/office/drawing/2014/main" id="{00000000-0008-0000-0200-0000A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205153</xdr:colOff>
      <xdr:row>41</xdr:row>
      <xdr:rowOff>58615</xdr:rowOff>
    </xdr:from>
    <xdr:to>
      <xdr:col>27</xdr:col>
      <xdr:colOff>300403</xdr:colOff>
      <xdr:row>41</xdr:row>
      <xdr:rowOff>175846</xdr:rowOff>
    </xdr:to>
    <xdr:sp macro="" textlink="">
      <xdr:nvSpPr>
        <xdr:cNvPr id="8" name="Pfeil: nach unten 7">
          <a:extLst>
            <a:ext uri="{FF2B5EF4-FFF2-40B4-BE49-F238E27FC236}">
              <a16:creationId xmlns:a16="http://schemas.microsoft.com/office/drawing/2014/main" id="{A101B723-33CB-4653-D22C-5267B2575232}"/>
            </a:ext>
          </a:extLst>
        </xdr:cNvPr>
        <xdr:cNvSpPr/>
      </xdr:nvSpPr>
      <xdr:spPr>
        <a:xfrm>
          <a:off x="9100038" y="10133134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27</xdr:col>
      <xdr:colOff>219807</xdr:colOff>
      <xdr:row>68</xdr:row>
      <xdr:rowOff>73269</xdr:rowOff>
    </xdr:from>
    <xdr:to>
      <xdr:col>27</xdr:col>
      <xdr:colOff>315057</xdr:colOff>
      <xdr:row>68</xdr:row>
      <xdr:rowOff>190500</xdr:rowOff>
    </xdr:to>
    <xdr:sp macro="" textlink="">
      <xdr:nvSpPr>
        <xdr:cNvPr id="9" name="Pfeil: nach unten 8">
          <a:extLst>
            <a:ext uri="{FF2B5EF4-FFF2-40B4-BE49-F238E27FC236}">
              <a16:creationId xmlns:a16="http://schemas.microsoft.com/office/drawing/2014/main" id="{941027B0-04FA-474E-B3E3-ADE3B57B1CDE}"/>
            </a:ext>
          </a:extLst>
        </xdr:cNvPr>
        <xdr:cNvSpPr/>
      </xdr:nvSpPr>
      <xdr:spPr>
        <a:xfrm>
          <a:off x="9759461" y="16375673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26</xdr:col>
      <xdr:colOff>43961</xdr:colOff>
      <xdr:row>88</xdr:row>
      <xdr:rowOff>65942</xdr:rowOff>
    </xdr:from>
    <xdr:to>
      <xdr:col>26</xdr:col>
      <xdr:colOff>139211</xdr:colOff>
      <xdr:row>88</xdr:row>
      <xdr:rowOff>183173</xdr:rowOff>
    </xdr:to>
    <xdr:sp macro="" textlink="">
      <xdr:nvSpPr>
        <xdr:cNvPr id="10" name="Pfeil: nach unten 9">
          <a:extLst>
            <a:ext uri="{FF2B5EF4-FFF2-40B4-BE49-F238E27FC236}">
              <a16:creationId xmlns:a16="http://schemas.microsoft.com/office/drawing/2014/main" id="{50A08A13-AEC8-4426-849F-CF0000D89555}"/>
            </a:ext>
          </a:extLst>
        </xdr:cNvPr>
        <xdr:cNvSpPr/>
      </xdr:nvSpPr>
      <xdr:spPr>
        <a:xfrm>
          <a:off x="8601807" y="10140461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26</xdr:col>
      <xdr:colOff>43961</xdr:colOff>
      <xdr:row>105</xdr:row>
      <xdr:rowOff>65942</xdr:rowOff>
    </xdr:from>
    <xdr:to>
      <xdr:col>26</xdr:col>
      <xdr:colOff>139211</xdr:colOff>
      <xdr:row>105</xdr:row>
      <xdr:rowOff>183173</xdr:rowOff>
    </xdr:to>
    <xdr:sp macro="" textlink="">
      <xdr:nvSpPr>
        <xdr:cNvPr id="11" name="Pfeil: nach unten 10">
          <a:extLst>
            <a:ext uri="{FF2B5EF4-FFF2-40B4-BE49-F238E27FC236}">
              <a16:creationId xmlns:a16="http://schemas.microsoft.com/office/drawing/2014/main" id="{08C4C977-5011-4181-8B1A-D94BB44A4F2A}"/>
            </a:ext>
          </a:extLst>
        </xdr:cNvPr>
        <xdr:cNvSpPr/>
      </xdr:nvSpPr>
      <xdr:spPr>
        <a:xfrm>
          <a:off x="8601807" y="10140461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27</xdr:col>
      <xdr:colOff>21980</xdr:colOff>
      <xdr:row>126</xdr:row>
      <xdr:rowOff>73269</xdr:rowOff>
    </xdr:from>
    <xdr:to>
      <xdr:col>27</xdr:col>
      <xdr:colOff>117230</xdr:colOff>
      <xdr:row>126</xdr:row>
      <xdr:rowOff>190500</xdr:rowOff>
    </xdr:to>
    <xdr:sp macro="" textlink="">
      <xdr:nvSpPr>
        <xdr:cNvPr id="12" name="Pfeil: nach unten 11">
          <a:extLst>
            <a:ext uri="{FF2B5EF4-FFF2-40B4-BE49-F238E27FC236}">
              <a16:creationId xmlns:a16="http://schemas.microsoft.com/office/drawing/2014/main" id="{CE3142E1-54CE-4A8B-8EBE-8A5374112256}"/>
            </a:ext>
          </a:extLst>
        </xdr:cNvPr>
        <xdr:cNvSpPr/>
      </xdr:nvSpPr>
      <xdr:spPr>
        <a:xfrm>
          <a:off x="8916865" y="27769038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26</xdr:col>
      <xdr:colOff>43961</xdr:colOff>
      <xdr:row>140</xdr:row>
      <xdr:rowOff>65942</xdr:rowOff>
    </xdr:from>
    <xdr:to>
      <xdr:col>26</xdr:col>
      <xdr:colOff>139211</xdr:colOff>
      <xdr:row>140</xdr:row>
      <xdr:rowOff>183173</xdr:rowOff>
    </xdr:to>
    <xdr:sp macro="" textlink="">
      <xdr:nvSpPr>
        <xdr:cNvPr id="13" name="Pfeil: nach unten 12">
          <a:extLst>
            <a:ext uri="{FF2B5EF4-FFF2-40B4-BE49-F238E27FC236}">
              <a16:creationId xmlns:a16="http://schemas.microsoft.com/office/drawing/2014/main" id="{87F14FFB-FB06-46D9-81CA-906DD038A1F4}"/>
            </a:ext>
          </a:extLst>
        </xdr:cNvPr>
        <xdr:cNvSpPr/>
      </xdr:nvSpPr>
      <xdr:spPr>
        <a:xfrm>
          <a:off x="8601807" y="24691730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26</xdr:col>
      <xdr:colOff>43961</xdr:colOff>
      <xdr:row>54</xdr:row>
      <xdr:rowOff>65942</xdr:rowOff>
    </xdr:from>
    <xdr:to>
      <xdr:col>26</xdr:col>
      <xdr:colOff>139211</xdr:colOff>
      <xdr:row>54</xdr:row>
      <xdr:rowOff>183173</xdr:rowOff>
    </xdr:to>
    <xdr:sp macro="" textlink="">
      <xdr:nvSpPr>
        <xdr:cNvPr id="14" name="Pfeil: nach unten 13">
          <a:extLst>
            <a:ext uri="{FF2B5EF4-FFF2-40B4-BE49-F238E27FC236}">
              <a16:creationId xmlns:a16="http://schemas.microsoft.com/office/drawing/2014/main" id="{80882F5C-7C14-4F3E-8CCA-3A2FFBFC703D}"/>
            </a:ext>
          </a:extLst>
        </xdr:cNvPr>
        <xdr:cNvSpPr/>
      </xdr:nvSpPr>
      <xdr:spPr>
        <a:xfrm>
          <a:off x="8601807" y="10140461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111</xdr:row>
          <xdr:rowOff>28575</xdr:rowOff>
        </xdr:from>
        <xdr:to>
          <xdr:col>13</xdr:col>
          <xdr:colOff>276225</xdr:colOff>
          <xdr:row>111</xdr:row>
          <xdr:rowOff>238125</xdr:rowOff>
        </xdr:to>
        <xdr:sp macro="" textlink="">
          <xdr:nvSpPr>
            <xdr:cNvPr id="24753" name="Check Box 177" hidden="1">
              <a:extLst>
                <a:ext uri="{63B3BB69-23CF-44E3-9099-C40C66FF867C}">
                  <a14:compatExt spid="_x0000_s24753"/>
                </a:ext>
                <a:ext uri="{FF2B5EF4-FFF2-40B4-BE49-F238E27FC236}">
                  <a16:creationId xmlns:a16="http://schemas.microsoft.com/office/drawing/2014/main" id="{00000000-0008-0000-0200-0000B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111</xdr:row>
          <xdr:rowOff>28575</xdr:rowOff>
        </xdr:from>
        <xdr:to>
          <xdr:col>20</xdr:col>
          <xdr:colOff>276225</xdr:colOff>
          <xdr:row>111</xdr:row>
          <xdr:rowOff>238125</xdr:rowOff>
        </xdr:to>
        <xdr:sp macro="" textlink="">
          <xdr:nvSpPr>
            <xdr:cNvPr id="24754" name="Check Box 178" hidden="1">
              <a:extLst>
                <a:ext uri="{63B3BB69-23CF-44E3-9099-C40C66FF867C}">
                  <a14:compatExt spid="_x0000_s24754"/>
                </a:ext>
                <a:ext uri="{FF2B5EF4-FFF2-40B4-BE49-F238E27FC236}">
                  <a16:creationId xmlns:a16="http://schemas.microsoft.com/office/drawing/2014/main" id="{00000000-0008-0000-0200-0000B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111</xdr:row>
          <xdr:rowOff>28575</xdr:rowOff>
        </xdr:from>
        <xdr:to>
          <xdr:col>13</xdr:col>
          <xdr:colOff>276225</xdr:colOff>
          <xdr:row>111</xdr:row>
          <xdr:rowOff>238125</xdr:rowOff>
        </xdr:to>
        <xdr:sp macro="" textlink="">
          <xdr:nvSpPr>
            <xdr:cNvPr id="24755" name="Check Box 179" hidden="1">
              <a:extLst>
                <a:ext uri="{63B3BB69-23CF-44E3-9099-C40C66FF867C}">
                  <a14:compatExt spid="_x0000_s24755"/>
                </a:ext>
                <a:ext uri="{FF2B5EF4-FFF2-40B4-BE49-F238E27FC236}">
                  <a16:creationId xmlns:a16="http://schemas.microsoft.com/office/drawing/2014/main" id="{00000000-0008-0000-0200-0000B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111</xdr:row>
          <xdr:rowOff>28575</xdr:rowOff>
        </xdr:from>
        <xdr:to>
          <xdr:col>20</xdr:col>
          <xdr:colOff>276225</xdr:colOff>
          <xdr:row>111</xdr:row>
          <xdr:rowOff>238125</xdr:rowOff>
        </xdr:to>
        <xdr:sp macro="" textlink="">
          <xdr:nvSpPr>
            <xdr:cNvPr id="24756" name="Check Box 180" hidden="1">
              <a:extLst>
                <a:ext uri="{63B3BB69-23CF-44E3-9099-C40C66FF867C}">
                  <a14:compatExt spid="_x0000_s24756"/>
                </a:ext>
                <a:ext uri="{FF2B5EF4-FFF2-40B4-BE49-F238E27FC236}">
                  <a16:creationId xmlns:a16="http://schemas.microsoft.com/office/drawing/2014/main" id="{00000000-0008-0000-0200-0000B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111</xdr:row>
          <xdr:rowOff>28575</xdr:rowOff>
        </xdr:from>
        <xdr:to>
          <xdr:col>13</xdr:col>
          <xdr:colOff>276225</xdr:colOff>
          <xdr:row>111</xdr:row>
          <xdr:rowOff>238125</xdr:rowOff>
        </xdr:to>
        <xdr:sp macro="" textlink="">
          <xdr:nvSpPr>
            <xdr:cNvPr id="24757" name="Check Box 181" hidden="1">
              <a:extLst>
                <a:ext uri="{63B3BB69-23CF-44E3-9099-C40C66FF867C}">
                  <a14:compatExt spid="_x0000_s24757"/>
                </a:ext>
                <a:ext uri="{FF2B5EF4-FFF2-40B4-BE49-F238E27FC236}">
                  <a16:creationId xmlns:a16="http://schemas.microsoft.com/office/drawing/2014/main" id="{00000000-0008-0000-0200-0000B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111</xdr:row>
          <xdr:rowOff>28575</xdr:rowOff>
        </xdr:from>
        <xdr:to>
          <xdr:col>20</xdr:col>
          <xdr:colOff>276225</xdr:colOff>
          <xdr:row>111</xdr:row>
          <xdr:rowOff>238125</xdr:rowOff>
        </xdr:to>
        <xdr:sp macro="" textlink="">
          <xdr:nvSpPr>
            <xdr:cNvPr id="24758" name="Check Box 182" hidden="1">
              <a:extLst>
                <a:ext uri="{63B3BB69-23CF-44E3-9099-C40C66FF867C}">
                  <a14:compatExt spid="_x0000_s24758"/>
                </a:ext>
                <a:ext uri="{FF2B5EF4-FFF2-40B4-BE49-F238E27FC236}">
                  <a16:creationId xmlns:a16="http://schemas.microsoft.com/office/drawing/2014/main" id="{00000000-0008-0000-0200-0000B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112</xdr:row>
          <xdr:rowOff>28575</xdr:rowOff>
        </xdr:from>
        <xdr:to>
          <xdr:col>13</xdr:col>
          <xdr:colOff>276225</xdr:colOff>
          <xdr:row>112</xdr:row>
          <xdr:rowOff>238125</xdr:rowOff>
        </xdr:to>
        <xdr:sp macro="" textlink="">
          <xdr:nvSpPr>
            <xdr:cNvPr id="24765" name="Check Box 189" hidden="1">
              <a:extLst>
                <a:ext uri="{63B3BB69-23CF-44E3-9099-C40C66FF867C}">
                  <a14:compatExt spid="_x0000_s24765"/>
                </a:ext>
                <a:ext uri="{FF2B5EF4-FFF2-40B4-BE49-F238E27FC236}">
                  <a16:creationId xmlns:a16="http://schemas.microsoft.com/office/drawing/2014/main" id="{00000000-0008-0000-0200-0000B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112</xdr:row>
          <xdr:rowOff>28575</xdr:rowOff>
        </xdr:from>
        <xdr:to>
          <xdr:col>20</xdr:col>
          <xdr:colOff>276225</xdr:colOff>
          <xdr:row>112</xdr:row>
          <xdr:rowOff>238125</xdr:rowOff>
        </xdr:to>
        <xdr:sp macro="" textlink="">
          <xdr:nvSpPr>
            <xdr:cNvPr id="24766" name="Check Box 190" hidden="1">
              <a:extLst>
                <a:ext uri="{63B3BB69-23CF-44E3-9099-C40C66FF867C}">
                  <a14:compatExt spid="_x0000_s24766"/>
                </a:ext>
                <a:ext uri="{FF2B5EF4-FFF2-40B4-BE49-F238E27FC236}">
                  <a16:creationId xmlns:a16="http://schemas.microsoft.com/office/drawing/2014/main" id="{00000000-0008-0000-0200-0000B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112</xdr:row>
          <xdr:rowOff>28575</xdr:rowOff>
        </xdr:from>
        <xdr:to>
          <xdr:col>13</xdr:col>
          <xdr:colOff>276225</xdr:colOff>
          <xdr:row>112</xdr:row>
          <xdr:rowOff>238125</xdr:rowOff>
        </xdr:to>
        <xdr:sp macro="" textlink="">
          <xdr:nvSpPr>
            <xdr:cNvPr id="24767" name="Check Box 191" hidden="1">
              <a:extLst>
                <a:ext uri="{63B3BB69-23CF-44E3-9099-C40C66FF867C}">
                  <a14:compatExt spid="_x0000_s24767"/>
                </a:ext>
                <a:ext uri="{FF2B5EF4-FFF2-40B4-BE49-F238E27FC236}">
                  <a16:creationId xmlns:a16="http://schemas.microsoft.com/office/drawing/2014/main" id="{00000000-0008-0000-0200-0000B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112</xdr:row>
          <xdr:rowOff>28575</xdr:rowOff>
        </xdr:from>
        <xdr:to>
          <xdr:col>20</xdr:col>
          <xdr:colOff>276225</xdr:colOff>
          <xdr:row>112</xdr:row>
          <xdr:rowOff>238125</xdr:rowOff>
        </xdr:to>
        <xdr:sp macro="" textlink="">
          <xdr:nvSpPr>
            <xdr:cNvPr id="24768" name="Check Box 192" hidden="1">
              <a:extLst>
                <a:ext uri="{63B3BB69-23CF-44E3-9099-C40C66FF867C}">
                  <a14:compatExt spid="_x0000_s24768"/>
                </a:ext>
                <a:ext uri="{FF2B5EF4-FFF2-40B4-BE49-F238E27FC236}">
                  <a16:creationId xmlns:a16="http://schemas.microsoft.com/office/drawing/2014/main" id="{00000000-0008-0000-0200-0000C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112</xdr:row>
          <xdr:rowOff>28575</xdr:rowOff>
        </xdr:from>
        <xdr:to>
          <xdr:col>13</xdr:col>
          <xdr:colOff>276225</xdr:colOff>
          <xdr:row>112</xdr:row>
          <xdr:rowOff>238125</xdr:rowOff>
        </xdr:to>
        <xdr:sp macro="" textlink="">
          <xdr:nvSpPr>
            <xdr:cNvPr id="24769" name="Check Box 193" hidden="1">
              <a:extLst>
                <a:ext uri="{63B3BB69-23CF-44E3-9099-C40C66FF867C}">
                  <a14:compatExt spid="_x0000_s24769"/>
                </a:ext>
                <a:ext uri="{FF2B5EF4-FFF2-40B4-BE49-F238E27FC236}">
                  <a16:creationId xmlns:a16="http://schemas.microsoft.com/office/drawing/2014/main" id="{00000000-0008-0000-0200-0000C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112</xdr:row>
          <xdr:rowOff>28575</xdr:rowOff>
        </xdr:from>
        <xdr:to>
          <xdr:col>20</xdr:col>
          <xdr:colOff>276225</xdr:colOff>
          <xdr:row>112</xdr:row>
          <xdr:rowOff>238125</xdr:rowOff>
        </xdr:to>
        <xdr:sp macro="" textlink="">
          <xdr:nvSpPr>
            <xdr:cNvPr id="24770" name="Check Box 194" hidden="1">
              <a:extLst>
                <a:ext uri="{63B3BB69-23CF-44E3-9099-C40C66FF867C}">
                  <a14:compatExt spid="_x0000_s24770"/>
                </a:ext>
                <a:ext uri="{FF2B5EF4-FFF2-40B4-BE49-F238E27FC236}">
                  <a16:creationId xmlns:a16="http://schemas.microsoft.com/office/drawing/2014/main" id="{00000000-0008-0000-0200-0000C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107</xdr:row>
          <xdr:rowOff>28575</xdr:rowOff>
        </xdr:from>
        <xdr:to>
          <xdr:col>13</xdr:col>
          <xdr:colOff>276225</xdr:colOff>
          <xdr:row>107</xdr:row>
          <xdr:rowOff>238125</xdr:rowOff>
        </xdr:to>
        <xdr:sp macro="" textlink="">
          <xdr:nvSpPr>
            <xdr:cNvPr id="24771" name="Check Box 195" hidden="1">
              <a:extLst>
                <a:ext uri="{63B3BB69-23CF-44E3-9099-C40C66FF867C}">
                  <a14:compatExt spid="_x0000_s24771"/>
                </a:ext>
                <a:ext uri="{FF2B5EF4-FFF2-40B4-BE49-F238E27FC236}">
                  <a16:creationId xmlns:a16="http://schemas.microsoft.com/office/drawing/2014/main" id="{00000000-0008-0000-0200-0000C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107</xdr:row>
          <xdr:rowOff>28575</xdr:rowOff>
        </xdr:from>
        <xdr:to>
          <xdr:col>20</xdr:col>
          <xdr:colOff>276225</xdr:colOff>
          <xdr:row>107</xdr:row>
          <xdr:rowOff>238125</xdr:rowOff>
        </xdr:to>
        <xdr:sp macro="" textlink="">
          <xdr:nvSpPr>
            <xdr:cNvPr id="24772" name="Check Box 196" hidden="1">
              <a:extLst>
                <a:ext uri="{63B3BB69-23CF-44E3-9099-C40C66FF867C}">
                  <a14:compatExt spid="_x0000_s24772"/>
                </a:ext>
                <a:ext uri="{FF2B5EF4-FFF2-40B4-BE49-F238E27FC236}">
                  <a16:creationId xmlns:a16="http://schemas.microsoft.com/office/drawing/2014/main" id="{00000000-0008-0000-0200-0000C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121</xdr:row>
          <xdr:rowOff>28575</xdr:rowOff>
        </xdr:from>
        <xdr:to>
          <xdr:col>10</xdr:col>
          <xdr:colOff>114300</xdr:colOff>
          <xdr:row>121</xdr:row>
          <xdr:rowOff>228600</xdr:rowOff>
        </xdr:to>
        <xdr:sp macro="" textlink="">
          <xdr:nvSpPr>
            <xdr:cNvPr id="24781" name="Check Box 205" hidden="1">
              <a:extLst>
                <a:ext uri="{63B3BB69-23CF-44E3-9099-C40C66FF867C}">
                  <a14:compatExt spid="_x0000_s24781"/>
                </a:ext>
                <a:ext uri="{FF2B5EF4-FFF2-40B4-BE49-F238E27FC236}">
                  <a16:creationId xmlns:a16="http://schemas.microsoft.com/office/drawing/2014/main" id="{00000000-0008-0000-0200-0000C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121</xdr:row>
          <xdr:rowOff>19050</xdr:rowOff>
        </xdr:from>
        <xdr:to>
          <xdr:col>11</xdr:col>
          <xdr:colOff>142875</xdr:colOff>
          <xdr:row>121</xdr:row>
          <xdr:rowOff>219075</xdr:rowOff>
        </xdr:to>
        <xdr:sp macro="" textlink="">
          <xdr:nvSpPr>
            <xdr:cNvPr id="24782" name="Check Box 206" hidden="1">
              <a:extLst>
                <a:ext uri="{63B3BB69-23CF-44E3-9099-C40C66FF867C}">
                  <a14:compatExt spid="_x0000_s24782"/>
                </a:ext>
                <a:ext uri="{FF2B5EF4-FFF2-40B4-BE49-F238E27FC236}">
                  <a16:creationId xmlns:a16="http://schemas.microsoft.com/office/drawing/2014/main" id="{00000000-0008-0000-0200-0000C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43961</xdr:colOff>
      <xdr:row>121</xdr:row>
      <xdr:rowOff>65942</xdr:rowOff>
    </xdr:from>
    <xdr:to>
      <xdr:col>26</xdr:col>
      <xdr:colOff>139211</xdr:colOff>
      <xdr:row>121</xdr:row>
      <xdr:rowOff>183173</xdr:rowOff>
    </xdr:to>
    <xdr:sp macro="" textlink="">
      <xdr:nvSpPr>
        <xdr:cNvPr id="16" name="Pfeil: nach unten 15">
          <a:extLst>
            <a:ext uri="{FF2B5EF4-FFF2-40B4-BE49-F238E27FC236}">
              <a16:creationId xmlns:a16="http://schemas.microsoft.com/office/drawing/2014/main" id="{3B383953-D2EB-4DA2-8A1F-CBFB7A1BFF22}"/>
            </a:ext>
          </a:extLst>
        </xdr:cNvPr>
        <xdr:cNvSpPr/>
      </xdr:nvSpPr>
      <xdr:spPr>
        <a:xfrm>
          <a:off x="8601807" y="24691730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75</xdr:row>
          <xdr:rowOff>28575</xdr:rowOff>
        </xdr:from>
        <xdr:to>
          <xdr:col>13</xdr:col>
          <xdr:colOff>276225</xdr:colOff>
          <xdr:row>75</xdr:row>
          <xdr:rowOff>238125</xdr:rowOff>
        </xdr:to>
        <xdr:sp macro="" textlink="">
          <xdr:nvSpPr>
            <xdr:cNvPr id="24783" name="Check Box 207" hidden="1">
              <a:extLst>
                <a:ext uri="{63B3BB69-23CF-44E3-9099-C40C66FF867C}">
                  <a14:compatExt spid="_x0000_s24783"/>
                </a:ext>
                <a:ext uri="{FF2B5EF4-FFF2-40B4-BE49-F238E27FC236}">
                  <a16:creationId xmlns:a16="http://schemas.microsoft.com/office/drawing/2014/main" id="{00000000-0008-0000-0200-0000C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75</xdr:row>
          <xdr:rowOff>28575</xdr:rowOff>
        </xdr:from>
        <xdr:to>
          <xdr:col>20</xdr:col>
          <xdr:colOff>276225</xdr:colOff>
          <xdr:row>75</xdr:row>
          <xdr:rowOff>238125</xdr:rowOff>
        </xdr:to>
        <xdr:sp macro="" textlink="">
          <xdr:nvSpPr>
            <xdr:cNvPr id="24784" name="Check Box 208" hidden="1">
              <a:extLst>
                <a:ext uri="{63B3BB69-23CF-44E3-9099-C40C66FF867C}">
                  <a14:compatExt spid="_x0000_s24784"/>
                </a:ext>
                <a:ext uri="{FF2B5EF4-FFF2-40B4-BE49-F238E27FC236}">
                  <a16:creationId xmlns:a16="http://schemas.microsoft.com/office/drawing/2014/main" id="{00000000-0008-0000-0200-0000D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46</xdr:row>
          <xdr:rowOff>28575</xdr:rowOff>
        </xdr:from>
        <xdr:to>
          <xdr:col>13</xdr:col>
          <xdr:colOff>276225</xdr:colOff>
          <xdr:row>46</xdr:row>
          <xdr:rowOff>238125</xdr:rowOff>
        </xdr:to>
        <xdr:sp macro="" textlink="">
          <xdr:nvSpPr>
            <xdr:cNvPr id="24785" name="Check Box 209" hidden="1">
              <a:extLst>
                <a:ext uri="{63B3BB69-23CF-44E3-9099-C40C66FF867C}">
                  <a14:compatExt spid="_x0000_s24785"/>
                </a:ext>
                <a:ext uri="{FF2B5EF4-FFF2-40B4-BE49-F238E27FC236}">
                  <a16:creationId xmlns:a16="http://schemas.microsoft.com/office/drawing/2014/main" id="{00000000-0008-0000-0200-0000D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28575</xdr:rowOff>
        </xdr:from>
        <xdr:to>
          <xdr:col>20</xdr:col>
          <xdr:colOff>276225</xdr:colOff>
          <xdr:row>46</xdr:row>
          <xdr:rowOff>238125</xdr:rowOff>
        </xdr:to>
        <xdr:sp macro="" textlink="">
          <xdr:nvSpPr>
            <xdr:cNvPr id="24786" name="Check Box 210" hidden="1">
              <a:extLst>
                <a:ext uri="{63B3BB69-23CF-44E3-9099-C40C66FF867C}">
                  <a14:compatExt spid="_x0000_s24786"/>
                </a:ext>
                <a:ext uri="{FF2B5EF4-FFF2-40B4-BE49-F238E27FC236}">
                  <a16:creationId xmlns:a16="http://schemas.microsoft.com/office/drawing/2014/main" id="{00000000-0008-0000-0200-0000D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22</xdr:row>
          <xdr:rowOff>28575</xdr:rowOff>
        </xdr:from>
        <xdr:to>
          <xdr:col>13</xdr:col>
          <xdr:colOff>276225</xdr:colOff>
          <xdr:row>22</xdr:row>
          <xdr:rowOff>238125</xdr:rowOff>
        </xdr:to>
        <xdr:sp macro="" textlink="">
          <xdr:nvSpPr>
            <xdr:cNvPr id="24787" name="Check Box 211" hidden="1">
              <a:extLst>
                <a:ext uri="{63B3BB69-23CF-44E3-9099-C40C66FF867C}">
                  <a14:compatExt spid="_x0000_s24787"/>
                </a:ext>
                <a:ext uri="{FF2B5EF4-FFF2-40B4-BE49-F238E27FC236}">
                  <a16:creationId xmlns:a16="http://schemas.microsoft.com/office/drawing/2014/main" id="{00000000-0008-0000-0200-0000D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22</xdr:row>
          <xdr:rowOff>28575</xdr:rowOff>
        </xdr:from>
        <xdr:to>
          <xdr:col>6</xdr:col>
          <xdr:colOff>276225</xdr:colOff>
          <xdr:row>22</xdr:row>
          <xdr:rowOff>238125</xdr:rowOff>
        </xdr:to>
        <xdr:sp macro="" textlink="">
          <xdr:nvSpPr>
            <xdr:cNvPr id="24788" name="Check Box 212" hidden="1">
              <a:extLst>
                <a:ext uri="{63B3BB69-23CF-44E3-9099-C40C66FF867C}">
                  <a14:compatExt spid="_x0000_s24788"/>
                </a:ext>
                <a:ext uri="{FF2B5EF4-FFF2-40B4-BE49-F238E27FC236}">
                  <a16:creationId xmlns:a16="http://schemas.microsoft.com/office/drawing/2014/main" id="{00000000-0008-0000-0200-0000D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22</xdr:row>
          <xdr:rowOff>28575</xdr:rowOff>
        </xdr:from>
        <xdr:to>
          <xdr:col>27</xdr:col>
          <xdr:colOff>276225</xdr:colOff>
          <xdr:row>22</xdr:row>
          <xdr:rowOff>238125</xdr:rowOff>
        </xdr:to>
        <xdr:sp macro="" textlink="">
          <xdr:nvSpPr>
            <xdr:cNvPr id="24789" name="Check Box 213" hidden="1">
              <a:extLst>
                <a:ext uri="{63B3BB69-23CF-44E3-9099-C40C66FF867C}">
                  <a14:compatExt spid="_x0000_s24789"/>
                </a:ext>
                <a:ext uri="{FF2B5EF4-FFF2-40B4-BE49-F238E27FC236}">
                  <a16:creationId xmlns:a16="http://schemas.microsoft.com/office/drawing/2014/main" id="{00000000-0008-0000-0200-0000D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22</xdr:row>
          <xdr:rowOff>28575</xdr:rowOff>
        </xdr:from>
        <xdr:to>
          <xdr:col>20</xdr:col>
          <xdr:colOff>276225</xdr:colOff>
          <xdr:row>22</xdr:row>
          <xdr:rowOff>238125</xdr:rowOff>
        </xdr:to>
        <xdr:sp macro="" textlink="">
          <xdr:nvSpPr>
            <xdr:cNvPr id="24790" name="Check Box 214" hidden="1">
              <a:extLst>
                <a:ext uri="{63B3BB69-23CF-44E3-9099-C40C66FF867C}">
                  <a14:compatExt spid="_x0000_s24790"/>
                </a:ext>
                <a:ext uri="{FF2B5EF4-FFF2-40B4-BE49-F238E27FC236}">
                  <a16:creationId xmlns:a16="http://schemas.microsoft.com/office/drawing/2014/main" id="{00000000-0008-0000-0200-0000D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32</xdr:row>
          <xdr:rowOff>28575</xdr:rowOff>
        </xdr:from>
        <xdr:to>
          <xdr:col>13</xdr:col>
          <xdr:colOff>276225</xdr:colOff>
          <xdr:row>32</xdr:row>
          <xdr:rowOff>238125</xdr:rowOff>
        </xdr:to>
        <xdr:sp macro="" textlink="">
          <xdr:nvSpPr>
            <xdr:cNvPr id="24797" name="Check Box 221" hidden="1">
              <a:extLst>
                <a:ext uri="{63B3BB69-23CF-44E3-9099-C40C66FF867C}">
                  <a14:compatExt spid="_x0000_s24797"/>
                </a:ext>
                <a:ext uri="{FF2B5EF4-FFF2-40B4-BE49-F238E27FC236}">
                  <a16:creationId xmlns:a16="http://schemas.microsoft.com/office/drawing/2014/main" id="{00000000-0008-0000-0200-0000D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32</xdr:row>
          <xdr:rowOff>28575</xdr:rowOff>
        </xdr:from>
        <xdr:to>
          <xdr:col>6</xdr:col>
          <xdr:colOff>276225</xdr:colOff>
          <xdr:row>32</xdr:row>
          <xdr:rowOff>238125</xdr:rowOff>
        </xdr:to>
        <xdr:sp macro="" textlink="">
          <xdr:nvSpPr>
            <xdr:cNvPr id="24798" name="Check Box 222" hidden="1">
              <a:extLst>
                <a:ext uri="{63B3BB69-23CF-44E3-9099-C40C66FF867C}">
                  <a14:compatExt spid="_x0000_s24798"/>
                </a:ext>
                <a:ext uri="{FF2B5EF4-FFF2-40B4-BE49-F238E27FC236}">
                  <a16:creationId xmlns:a16="http://schemas.microsoft.com/office/drawing/2014/main" id="{00000000-0008-0000-0200-0000D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32</xdr:row>
          <xdr:rowOff>28575</xdr:rowOff>
        </xdr:from>
        <xdr:to>
          <xdr:col>27</xdr:col>
          <xdr:colOff>276225</xdr:colOff>
          <xdr:row>32</xdr:row>
          <xdr:rowOff>238125</xdr:rowOff>
        </xdr:to>
        <xdr:sp macro="" textlink="">
          <xdr:nvSpPr>
            <xdr:cNvPr id="24799" name="Check Box 223" hidden="1">
              <a:extLst>
                <a:ext uri="{63B3BB69-23CF-44E3-9099-C40C66FF867C}">
                  <a14:compatExt spid="_x0000_s24799"/>
                </a:ext>
                <a:ext uri="{FF2B5EF4-FFF2-40B4-BE49-F238E27FC236}">
                  <a16:creationId xmlns:a16="http://schemas.microsoft.com/office/drawing/2014/main" id="{00000000-0008-0000-0200-0000D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28575</xdr:rowOff>
        </xdr:from>
        <xdr:to>
          <xdr:col>20</xdr:col>
          <xdr:colOff>276225</xdr:colOff>
          <xdr:row>32</xdr:row>
          <xdr:rowOff>238125</xdr:rowOff>
        </xdr:to>
        <xdr:sp macro="" textlink="">
          <xdr:nvSpPr>
            <xdr:cNvPr id="24800" name="Check Box 224" hidden="1">
              <a:extLst>
                <a:ext uri="{63B3BB69-23CF-44E3-9099-C40C66FF867C}">
                  <a14:compatExt spid="_x0000_s24800"/>
                </a:ext>
                <a:ext uri="{FF2B5EF4-FFF2-40B4-BE49-F238E27FC236}">
                  <a16:creationId xmlns:a16="http://schemas.microsoft.com/office/drawing/2014/main" id="{00000000-0008-0000-0200-0000E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10</xdr:row>
          <xdr:rowOff>57150</xdr:rowOff>
        </xdr:from>
        <xdr:to>
          <xdr:col>6</xdr:col>
          <xdr:colOff>209550</xdr:colOff>
          <xdr:row>10</xdr:row>
          <xdr:rowOff>200025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3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57150</xdr:rowOff>
        </xdr:from>
        <xdr:to>
          <xdr:col>6</xdr:col>
          <xdr:colOff>209550</xdr:colOff>
          <xdr:row>11</xdr:row>
          <xdr:rowOff>200025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3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57150</xdr:rowOff>
        </xdr:from>
        <xdr:to>
          <xdr:col>6</xdr:col>
          <xdr:colOff>209550</xdr:colOff>
          <xdr:row>12</xdr:row>
          <xdr:rowOff>200025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3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10</xdr:row>
          <xdr:rowOff>57150</xdr:rowOff>
        </xdr:from>
        <xdr:to>
          <xdr:col>13</xdr:col>
          <xdr:colOff>209550</xdr:colOff>
          <xdr:row>10</xdr:row>
          <xdr:rowOff>200025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3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190500</xdr:colOff>
      <xdr:row>35</xdr:row>
      <xdr:rowOff>142875</xdr:rowOff>
    </xdr:from>
    <xdr:to>
      <xdr:col>13</xdr:col>
      <xdr:colOff>304800</xdr:colOff>
      <xdr:row>36</xdr:row>
      <xdr:rowOff>123825</xdr:rowOff>
    </xdr:to>
    <xdr:sp macro="" textlink="">
      <xdr:nvSpPr>
        <xdr:cNvPr id="2" name="Nach links gekrümmter Pfeil 14">
          <a:extLst>
            <a:ext uri="{FF2B5EF4-FFF2-40B4-BE49-F238E27FC236}">
              <a16:creationId xmlns:a16="http://schemas.microsoft.com/office/drawing/2014/main" id="{5308491C-2F22-4103-8341-2D0EC0DB69F3}"/>
            </a:ext>
          </a:extLst>
        </xdr:cNvPr>
        <xdr:cNvSpPr>
          <a:spLocks noChangeArrowheads="1"/>
        </xdr:cNvSpPr>
      </xdr:nvSpPr>
      <xdr:spPr bwMode="auto">
        <a:xfrm>
          <a:off x="4305300" y="7629525"/>
          <a:ext cx="114300" cy="228600"/>
        </a:xfrm>
        <a:prstGeom prst="curvedLeftArrow">
          <a:avLst>
            <a:gd name="adj1" fmla="val 9"/>
            <a:gd name="adj2" fmla="val 55065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190500</xdr:colOff>
      <xdr:row>37</xdr:row>
      <xdr:rowOff>152400</xdr:rowOff>
    </xdr:from>
    <xdr:to>
      <xdr:col>13</xdr:col>
      <xdr:colOff>304800</xdr:colOff>
      <xdr:row>38</xdr:row>
      <xdr:rowOff>123825</xdr:rowOff>
    </xdr:to>
    <xdr:sp macro="" textlink="">
      <xdr:nvSpPr>
        <xdr:cNvPr id="3" name="Nach links gekrümmter Pfeil 14">
          <a:extLst>
            <a:ext uri="{FF2B5EF4-FFF2-40B4-BE49-F238E27FC236}">
              <a16:creationId xmlns:a16="http://schemas.microsoft.com/office/drawing/2014/main" id="{5E7776AE-A526-4A60-B336-B798AEB54268}"/>
            </a:ext>
          </a:extLst>
        </xdr:cNvPr>
        <xdr:cNvSpPr>
          <a:spLocks noChangeArrowheads="1"/>
        </xdr:cNvSpPr>
      </xdr:nvSpPr>
      <xdr:spPr bwMode="auto">
        <a:xfrm>
          <a:off x="4305300" y="8134350"/>
          <a:ext cx="114300" cy="219075"/>
        </a:xfrm>
        <a:prstGeom prst="curvedLeftArrow">
          <a:avLst>
            <a:gd name="adj1" fmla="val 18"/>
            <a:gd name="adj2" fmla="val 52389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190500</xdr:colOff>
      <xdr:row>36</xdr:row>
      <xdr:rowOff>142875</xdr:rowOff>
    </xdr:from>
    <xdr:to>
      <xdr:col>13</xdr:col>
      <xdr:colOff>314325</xdr:colOff>
      <xdr:row>37</xdr:row>
      <xdr:rowOff>114300</xdr:rowOff>
    </xdr:to>
    <xdr:sp macro="" textlink="">
      <xdr:nvSpPr>
        <xdr:cNvPr id="4" name="Nach links gekrümmter Pfeil 14">
          <a:extLst>
            <a:ext uri="{FF2B5EF4-FFF2-40B4-BE49-F238E27FC236}">
              <a16:creationId xmlns:a16="http://schemas.microsoft.com/office/drawing/2014/main" id="{3013A2DD-AFA2-4437-A404-83018D13C34C}"/>
            </a:ext>
          </a:extLst>
        </xdr:cNvPr>
        <xdr:cNvSpPr>
          <a:spLocks noChangeArrowheads="1"/>
        </xdr:cNvSpPr>
      </xdr:nvSpPr>
      <xdr:spPr bwMode="auto">
        <a:xfrm>
          <a:off x="4305300" y="7877175"/>
          <a:ext cx="123825" cy="219075"/>
        </a:xfrm>
        <a:prstGeom prst="curvedLeftArrow">
          <a:avLst>
            <a:gd name="adj1" fmla="val 8"/>
            <a:gd name="adj2" fmla="val 48351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60</xdr:row>
          <xdr:rowOff>9525</xdr:rowOff>
        </xdr:from>
        <xdr:to>
          <xdr:col>24</xdr:col>
          <xdr:colOff>190500</xdr:colOff>
          <xdr:row>61</xdr:row>
          <xdr:rowOff>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3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60</xdr:row>
          <xdr:rowOff>9525</xdr:rowOff>
        </xdr:from>
        <xdr:to>
          <xdr:col>27</xdr:col>
          <xdr:colOff>209550</xdr:colOff>
          <xdr:row>61</xdr:row>
          <xdr:rowOff>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3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61</xdr:row>
          <xdr:rowOff>9525</xdr:rowOff>
        </xdr:from>
        <xdr:to>
          <xdr:col>27</xdr:col>
          <xdr:colOff>209550</xdr:colOff>
          <xdr:row>62</xdr:row>
          <xdr:rowOff>0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3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62</xdr:row>
          <xdr:rowOff>9525</xdr:rowOff>
        </xdr:from>
        <xdr:to>
          <xdr:col>24</xdr:col>
          <xdr:colOff>190500</xdr:colOff>
          <xdr:row>63</xdr:row>
          <xdr:rowOff>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3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62</xdr:row>
          <xdr:rowOff>9525</xdr:rowOff>
        </xdr:from>
        <xdr:to>
          <xdr:col>27</xdr:col>
          <xdr:colOff>209550</xdr:colOff>
          <xdr:row>63</xdr:row>
          <xdr:rowOff>0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3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61</xdr:row>
          <xdr:rowOff>9525</xdr:rowOff>
        </xdr:from>
        <xdr:to>
          <xdr:col>24</xdr:col>
          <xdr:colOff>190500</xdr:colOff>
          <xdr:row>62</xdr:row>
          <xdr:rowOff>0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3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194896</xdr:colOff>
      <xdr:row>35</xdr:row>
      <xdr:rowOff>139211</xdr:rowOff>
    </xdr:from>
    <xdr:to>
      <xdr:col>27</xdr:col>
      <xdr:colOff>309196</xdr:colOff>
      <xdr:row>36</xdr:row>
      <xdr:rowOff>120161</xdr:rowOff>
    </xdr:to>
    <xdr:sp macro="" textlink="">
      <xdr:nvSpPr>
        <xdr:cNvPr id="5" name="Nach links gekrümmter Pfeil 14">
          <a:extLst>
            <a:ext uri="{FF2B5EF4-FFF2-40B4-BE49-F238E27FC236}">
              <a16:creationId xmlns:a16="http://schemas.microsoft.com/office/drawing/2014/main" id="{F41A888A-583A-4D67-A4C6-BE497C444228}"/>
            </a:ext>
          </a:extLst>
        </xdr:cNvPr>
        <xdr:cNvSpPr>
          <a:spLocks noChangeArrowheads="1"/>
        </xdr:cNvSpPr>
      </xdr:nvSpPr>
      <xdr:spPr bwMode="auto">
        <a:xfrm>
          <a:off x="8957896" y="7625861"/>
          <a:ext cx="114300" cy="228600"/>
        </a:xfrm>
        <a:prstGeom prst="curvedLeftArrow">
          <a:avLst>
            <a:gd name="adj1" fmla="val 9"/>
            <a:gd name="adj2" fmla="val 55065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194896</xdr:colOff>
      <xdr:row>37</xdr:row>
      <xdr:rowOff>148736</xdr:rowOff>
    </xdr:from>
    <xdr:to>
      <xdr:col>27</xdr:col>
      <xdr:colOff>309196</xdr:colOff>
      <xdr:row>38</xdr:row>
      <xdr:rowOff>120161</xdr:rowOff>
    </xdr:to>
    <xdr:sp macro="" textlink="">
      <xdr:nvSpPr>
        <xdr:cNvPr id="6" name="Nach links gekrümmter Pfeil 14">
          <a:extLst>
            <a:ext uri="{FF2B5EF4-FFF2-40B4-BE49-F238E27FC236}">
              <a16:creationId xmlns:a16="http://schemas.microsoft.com/office/drawing/2014/main" id="{F29C0E9E-F07C-46C8-AA88-FEEBFBF5ECAE}"/>
            </a:ext>
          </a:extLst>
        </xdr:cNvPr>
        <xdr:cNvSpPr>
          <a:spLocks noChangeArrowheads="1"/>
        </xdr:cNvSpPr>
      </xdr:nvSpPr>
      <xdr:spPr bwMode="auto">
        <a:xfrm>
          <a:off x="8957896" y="8130686"/>
          <a:ext cx="114300" cy="219075"/>
        </a:xfrm>
        <a:prstGeom prst="curvedLeftArrow">
          <a:avLst>
            <a:gd name="adj1" fmla="val 18"/>
            <a:gd name="adj2" fmla="val 52389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194896</xdr:colOff>
      <xdr:row>36</xdr:row>
      <xdr:rowOff>139211</xdr:rowOff>
    </xdr:from>
    <xdr:to>
      <xdr:col>27</xdr:col>
      <xdr:colOff>318721</xdr:colOff>
      <xdr:row>37</xdr:row>
      <xdr:rowOff>110636</xdr:rowOff>
    </xdr:to>
    <xdr:sp macro="" textlink="">
      <xdr:nvSpPr>
        <xdr:cNvPr id="7" name="Nach links gekrümmter Pfeil 14">
          <a:extLst>
            <a:ext uri="{FF2B5EF4-FFF2-40B4-BE49-F238E27FC236}">
              <a16:creationId xmlns:a16="http://schemas.microsoft.com/office/drawing/2014/main" id="{32B57B70-FB46-4694-9856-458E55EFA611}"/>
            </a:ext>
          </a:extLst>
        </xdr:cNvPr>
        <xdr:cNvSpPr>
          <a:spLocks noChangeArrowheads="1"/>
        </xdr:cNvSpPr>
      </xdr:nvSpPr>
      <xdr:spPr bwMode="auto">
        <a:xfrm>
          <a:off x="8957896" y="7873511"/>
          <a:ext cx="123825" cy="219075"/>
        </a:xfrm>
        <a:prstGeom prst="curvedLeftArrow">
          <a:avLst>
            <a:gd name="adj1" fmla="val 8"/>
            <a:gd name="adj2" fmla="val 48351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11</xdr:row>
          <xdr:rowOff>19050</xdr:rowOff>
        </xdr:from>
        <xdr:to>
          <xdr:col>13</xdr:col>
          <xdr:colOff>238125</xdr:colOff>
          <xdr:row>11</xdr:row>
          <xdr:rowOff>228600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3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</xdr:row>
          <xdr:rowOff>28575</xdr:rowOff>
        </xdr:from>
        <xdr:to>
          <xdr:col>13</xdr:col>
          <xdr:colOff>276225</xdr:colOff>
          <xdr:row>16</xdr:row>
          <xdr:rowOff>238125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3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</xdr:row>
          <xdr:rowOff>19050</xdr:rowOff>
        </xdr:from>
        <xdr:to>
          <xdr:col>13</xdr:col>
          <xdr:colOff>276225</xdr:colOff>
          <xdr:row>17</xdr:row>
          <xdr:rowOff>228600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3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20</xdr:col>
          <xdr:colOff>276225</xdr:colOff>
          <xdr:row>16</xdr:row>
          <xdr:rowOff>238125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3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20</xdr:col>
          <xdr:colOff>276225</xdr:colOff>
          <xdr:row>17</xdr:row>
          <xdr:rowOff>238125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3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20</xdr:col>
          <xdr:colOff>276225</xdr:colOff>
          <xdr:row>18</xdr:row>
          <xdr:rowOff>238125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3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16</xdr:row>
          <xdr:rowOff>28575</xdr:rowOff>
        </xdr:from>
        <xdr:to>
          <xdr:col>27</xdr:col>
          <xdr:colOff>276225</xdr:colOff>
          <xdr:row>16</xdr:row>
          <xdr:rowOff>238125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3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17</xdr:row>
          <xdr:rowOff>28575</xdr:rowOff>
        </xdr:from>
        <xdr:to>
          <xdr:col>27</xdr:col>
          <xdr:colOff>276225</xdr:colOff>
          <xdr:row>17</xdr:row>
          <xdr:rowOff>238125</xdr:rowOff>
        </xdr:to>
        <xdr:sp macro="" textlink="">
          <xdr:nvSpPr>
            <xdr:cNvPr id="25618" name="Check Box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3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20</xdr:row>
          <xdr:rowOff>28575</xdr:rowOff>
        </xdr:from>
        <xdr:to>
          <xdr:col>20</xdr:col>
          <xdr:colOff>276225</xdr:colOff>
          <xdr:row>20</xdr:row>
          <xdr:rowOff>238125</xdr:rowOff>
        </xdr:to>
        <xdr:sp macro="" textlink="">
          <xdr:nvSpPr>
            <xdr:cNvPr id="25619" name="Check Box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3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21</xdr:row>
          <xdr:rowOff>28575</xdr:rowOff>
        </xdr:from>
        <xdr:to>
          <xdr:col>20</xdr:col>
          <xdr:colOff>276225</xdr:colOff>
          <xdr:row>21</xdr:row>
          <xdr:rowOff>238125</xdr:rowOff>
        </xdr:to>
        <xdr:sp macro="" textlink="">
          <xdr:nvSpPr>
            <xdr:cNvPr id="25620" name="Check Box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:a16="http://schemas.microsoft.com/office/drawing/2014/main" id="{00000000-0008-0000-0300-00001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28575</xdr:rowOff>
        </xdr:from>
        <xdr:to>
          <xdr:col>6</xdr:col>
          <xdr:colOff>276225</xdr:colOff>
          <xdr:row>26</xdr:row>
          <xdr:rowOff>238125</xdr:rowOff>
        </xdr:to>
        <xdr:sp macro="" textlink="">
          <xdr:nvSpPr>
            <xdr:cNvPr id="25621" name="Check Box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3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27</xdr:row>
          <xdr:rowOff>28575</xdr:rowOff>
        </xdr:from>
        <xdr:to>
          <xdr:col>6</xdr:col>
          <xdr:colOff>276225</xdr:colOff>
          <xdr:row>27</xdr:row>
          <xdr:rowOff>238125</xdr:rowOff>
        </xdr:to>
        <xdr:sp macro="" textlink="">
          <xdr:nvSpPr>
            <xdr:cNvPr id="25622" name="Check Box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3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28</xdr:row>
          <xdr:rowOff>28575</xdr:rowOff>
        </xdr:from>
        <xdr:to>
          <xdr:col>6</xdr:col>
          <xdr:colOff>276225</xdr:colOff>
          <xdr:row>28</xdr:row>
          <xdr:rowOff>238125</xdr:rowOff>
        </xdr:to>
        <xdr:sp macro="" textlink="">
          <xdr:nvSpPr>
            <xdr:cNvPr id="25623" name="Check Box 23" hidden="1">
              <a:extLst>
                <a:ext uri="{63B3BB69-23CF-44E3-9099-C40C66FF867C}">
                  <a14:compatExt spid="_x0000_s25623"/>
                </a:ext>
                <a:ext uri="{FF2B5EF4-FFF2-40B4-BE49-F238E27FC236}">
                  <a16:creationId xmlns:a16="http://schemas.microsoft.com/office/drawing/2014/main" id="{00000000-0008-0000-0300-00001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26</xdr:row>
          <xdr:rowOff>28575</xdr:rowOff>
        </xdr:from>
        <xdr:to>
          <xdr:col>13</xdr:col>
          <xdr:colOff>276225</xdr:colOff>
          <xdr:row>26</xdr:row>
          <xdr:rowOff>238125</xdr:rowOff>
        </xdr:to>
        <xdr:sp macro="" textlink="">
          <xdr:nvSpPr>
            <xdr:cNvPr id="25624" name="Check Box 24" hidden="1">
              <a:extLst>
                <a:ext uri="{63B3BB69-23CF-44E3-9099-C40C66FF867C}">
                  <a14:compatExt spid="_x0000_s25624"/>
                </a:ext>
                <a:ext uri="{FF2B5EF4-FFF2-40B4-BE49-F238E27FC236}">
                  <a16:creationId xmlns:a16="http://schemas.microsoft.com/office/drawing/2014/main" id="{00000000-0008-0000-0300-00001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27</xdr:row>
          <xdr:rowOff>28575</xdr:rowOff>
        </xdr:from>
        <xdr:to>
          <xdr:col>13</xdr:col>
          <xdr:colOff>276225</xdr:colOff>
          <xdr:row>27</xdr:row>
          <xdr:rowOff>238125</xdr:rowOff>
        </xdr:to>
        <xdr:sp macro="" textlink="">
          <xdr:nvSpPr>
            <xdr:cNvPr id="25625" name="Check Box 25" hidden="1">
              <a:extLst>
                <a:ext uri="{63B3BB69-23CF-44E3-9099-C40C66FF867C}">
                  <a14:compatExt spid="_x0000_s25625"/>
                </a:ext>
                <a:ext uri="{FF2B5EF4-FFF2-40B4-BE49-F238E27FC236}">
                  <a16:creationId xmlns:a16="http://schemas.microsoft.com/office/drawing/2014/main" id="{00000000-0008-0000-0300-00001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16</xdr:row>
          <xdr:rowOff>28575</xdr:rowOff>
        </xdr:from>
        <xdr:to>
          <xdr:col>6</xdr:col>
          <xdr:colOff>276225</xdr:colOff>
          <xdr:row>16</xdr:row>
          <xdr:rowOff>238125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3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17</xdr:row>
          <xdr:rowOff>28575</xdr:rowOff>
        </xdr:from>
        <xdr:to>
          <xdr:col>6</xdr:col>
          <xdr:colOff>276225</xdr:colOff>
          <xdr:row>17</xdr:row>
          <xdr:rowOff>238125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3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28575</xdr:rowOff>
        </xdr:from>
        <xdr:to>
          <xdr:col>6</xdr:col>
          <xdr:colOff>276225</xdr:colOff>
          <xdr:row>18</xdr:row>
          <xdr:rowOff>238125</xdr:rowOff>
        </xdr:to>
        <xdr:sp macro="" textlink=""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  <a:ext uri="{FF2B5EF4-FFF2-40B4-BE49-F238E27FC236}">
                  <a16:creationId xmlns:a16="http://schemas.microsoft.com/office/drawing/2014/main" id="{00000000-0008-0000-0300-00001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</xdr:row>
          <xdr:rowOff>28575</xdr:rowOff>
        </xdr:from>
        <xdr:to>
          <xdr:col>6</xdr:col>
          <xdr:colOff>276225</xdr:colOff>
          <xdr:row>20</xdr:row>
          <xdr:rowOff>238125</xdr:rowOff>
        </xdr:to>
        <xdr:sp macro="" textlink=""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  <a:ext uri="{FF2B5EF4-FFF2-40B4-BE49-F238E27FC236}">
                  <a16:creationId xmlns:a16="http://schemas.microsoft.com/office/drawing/2014/main" id="{00000000-0008-0000-0300-00001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21</xdr:row>
          <xdr:rowOff>28575</xdr:rowOff>
        </xdr:from>
        <xdr:to>
          <xdr:col>6</xdr:col>
          <xdr:colOff>276225</xdr:colOff>
          <xdr:row>21</xdr:row>
          <xdr:rowOff>238125</xdr:rowOff>
        </xdr:to>
        <xdr:sp macro="" textlink=""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3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26</xdr:row>
          <xdr:rowOff>28575</xdr:rowOff>
        </xdr:from>
        <xdr:to>
          <xdr:col>20</xdr:col>
          <xdr:colOff>276225</xdr:colOff>
          <xdr:row>26</xdr:row>
          <xdr:rowOff>238125</xdr:rowOff>
        </xdr:to>
        <xdr:sp macro="" textlink="">
          <xdr:nvSpPr>
            <xdr:cNvPr id="25631" name="Check Box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3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27</xdr:row>
          <xdr:rowOff>28575</xdr:rowOff>
        </xdr:from>
        <xdr:to>
          <xdr:col>20</xdr:col>
          <xdr:colOff>276225</xdr:colOff>
          <xdr:row>27</xdr:row>
          <xdr:rowOff>238125</xdr:rowOff>
        </xdr:to>
        <xdr:sp macro="" textlink="">
          <xdr:nvSpPr>
            <xdr:cNvPr id="25632" name="Check Box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3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28</xdr:row>
          <xdr:rowOff>28575</xdr:rowOff>
        </xdr:from>
        <xdr:to>
          <xdr:col>20</xdr:col>
          <xdr:colOff>276225</xdr:colOff>
          <xdr:row>28</xdr:row>
          <xdr:rowOff>238125</xdr:rowOff>
        </xdr:to>
        <xdr:sp macro="" textlink="">
          <xdr:nvSpPr>
            <xdr:cNvPr id="25633" name="Check Box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3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28575</xdr:rowOff>
        </xdr:from>
        <xdr:to>
          <xdr:col>20</xdr:col>
          <xdr:colOff>276225</xdr:colOff>
          <xdr:row>30</xdr:row>
          <xdr:rowOff>238125</xdr:rowOff>
        </xdr:to>
        <xdr:sp macro="" textlink="">
          <xdr:nvSpPr>
            <xdr:cNvPr id="25634" name="Check Box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3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31</xdr:row>
          <xdr:rowOff>28575</xdr:rowOff>
        </xdr:from>
        <xdr:to>
          <xdr:col>20</xdr:col>
          <xdr:colOff>276225</xdr:colOff>
          <xdr:row>31</xdr:row>
          <xdr:rowOff>238125</xdr:rowOff>
        </xdr:to>
        <xdr:sp macro="" textlink="">
          <xdr:nvSpPr>
            <xdr:cNvPr id="25635" name="Check Box 35" hidden="1">
              <a:extLst>
                <a:ext uri="{63B3BB69-23CF-44E3-9099-C40C66FF867C}">
                  <a14:compatExt spid="_x0000_s25635"/>
                </a:ext>
                <a:ext uri="{FF2B5EF4-FFF2-40B4-BE49-F238E27FC236}">
                  <a16:creationId xmlns:a16="http://schemas.microsoft.com/office/drawing/2014/main" id="{00000000-0008-0000-0300-00002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30</xdr:row>
          <xdr:rowOff>28575</xdr:rowOff>
        </xdr:from>
        <xdr:to>
          <xdr:col>6</xdr:col>
          <xdr:colOff>276225</xdr:colOff>
          <xdr:row>30</xdr:row>
          <xdr:rowOff>238125</xdr:rowOff>
        </xdr:to>
        <xdr:sp macro="" textlink="">
          <xdr:nvSpPr>
            <xdr:cNvPr id="25636" name="Check Box 36" hidden="1">
              <a:extLst>
                <a:ext uri="{63B3BB69-23CF-44E3-9099-C40C66FF867C}">
                  <a14:compatExt spid="_x0000_s25636"/>
                </a:ext>
                <a:ext uri="{FF2B5EF4-FFF2-40B4-BE49-F238E27FC236}">
                  <a16:creationId xmlns:a16="http://schemas.microsoft.com/office/drawing/2014/main" id="{00000000-0008-0000-0300-00002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31</xdr:row>
          <xdr:rowOff>28575</xdr:rowOff>
        </xdr:from>
        <xdr:to>
          <xdr:col>6</xdr:col>
          <xdr:colOff>276225</xdr:colOff>
          <xdr:row>31</xdr:row>
          <xdr:rowOff>238125</xdr:rowOff>
        </xdr:to>
        <xdr:sp macro="" textlink="">
          <xdr:nvSpPr>
            <xdr:cNvPr id="25637" name="Check Box 37" hidden="1">
              <a:extLst>
                <a:ext uri="{63B3BB69-23CF-44E3-9099-C40C66FF867C}">
                  <a14:compatExt spid="_x0000_s25637"/>
                </a:ext>
                <a:ext uri="{FF2B5EF4-FFF2-40B4-BE49-F238E27FC236}">
                  <a16:creationId xmlns:a16="http://schemas.microsoft.com/office/drawing/2014/main" id="{00000000-0008-0000-0300-00002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26</xdr:row>
          <xdr:rowOff>28575</xdr:rowOff>
        </xdr:from>
        <xdr:to>
          <xdr:col>27</xdr:col>
          <xdr:colOff>276225</xdr:colOff>
          <xdr:row>26</xdr:row>
          <xdr:rowOff>238125</xdr:rowOff>
        </xdr:to>
        <xdr:sp macro="" textlink="">
          <xdr:nvSpPr>
            <xdr:cNvPr id="25638" name="Check Box 38" hidden="1">
              <a:extLst>
                <a:ext uri="{63B3BB69-23CF-44E3-9099-C40C66FF867C}">
                  <a14:compatExt spid="_x0000_s25638"/>
                </a:ext>
                <a:ext uri="{FF2B5EF4-FFF2-40B4-BE49-F238E27FC236}">
                  <a16:creationId xmlns:a16="http://schemas.microsoft.com/office/drawing/2014/main" id="{00000000-0008-0000-0300-00002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27</xdr:row>
          <xdr:rowOff>28575</xdr:rowOff>
        </xdr:from>
        <xdr:to>
          <xdr:col>27</xdr:col>
          <xdr:colOff>276225</xdr:colOff>
          <xdr:row>27</xdr:row>
          <xdr:rowOff>238125</xdr:rowOff>
        </xdr:to>
        <xdr:sp macro="" textlink="">
          <xdr:nvSpPr>
            <xdr:cNvPr id="25639" name="Check Box 39" hidden="1">
              <a:extLst>
                <a:ext uri="{63B3BB69-23CF-44E3-9099-C40C66FF867C}">
                  <a14:compatExt spid="_x0000_s25639"/>
                </a:ext>
                <a:ext uri="{FF2B5EF4-FFF2-40B4-BE49-F238E27FC236}">
                  <a16:creationId xmlns:a16="http://schemas.microsoft.com/office/drawing/2014/main" id="{00000000-0008-0000-0300-00002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42</xdr:row>
          <xdr:rowOff>28575</xdr:rowOff>
        </xdr:from>
        <xdr:to>
          <xdr:col>6</xdr:col>
          <xdr:colOff>276225</xdr:colOff>
          <xdr:row>42</xdr:row>
          <xdr:rowOff>238125</xdr:rowOff>
        </xdr:to>
        <xdr:sp macro="" textlink="">
          <xdr:nvSpPr>
            <xdr:cNvPr id="25640" name="Check Box 40" hidden="1">
              <a:extLst>
                <a:ext uri="{63B3BB69-23CF-44E3-9099-C40C66FF867C}">
                  <a14:compatExt spid="_x0000_s25640"/>
                </a:ext>
                <a:ext uri="{FF2B5EF4-FFF2-40B4-BE49-F238E27FC236}">
                  <a16:creationId xmlns:a16="http://schemas.microsoft.com/office/drawing/2014/main" id="{00000000-0008-0000-0300-00002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43</xdr:row>
          <xdr:rowOff>28575</xdr:rowOff>
        </xdr:from>
        <xdr:to>
          <xdr:col>6</xdr:col>
          <xdr:colOff>276225</xdr:colOff>
          <xdr:row>43</xdr:row>
          <xdr:rowOff>238125</xdr:rowOff>
        </xdr:to>
        <xdr:sp macro="" textlink="">
          <xdr:nvSpPr>
            <xdr:cNvPr id="25641" name="Check Box 41" hidden="1">
              <a:extLst>
                <a:ext uri="{63B3BB69-23CF-44E3-9099-C40C66FF867C}">
                  <a14:compatExt spid="_x0000_s25641"/>
                </a:ext>
                <a:ext uri="{FF2B5EF4-FFF2-40B4-BE49-F238E27FC236}">
                  <a16:creationId xmlns:a16="http://schemas.microsoft.com/office/drawing/2014/main" id="{00000000-0008-0000-0300-00002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44</xdr:row>
          <xdr:rowOff>28575</xdr:rowOff>
        </xdr:from>
        <xdr:to>
          <xdr:col>6</xdr:col>
          <xdr:colOff>276225</xdr:colOff>
          <xdr:row>44</xdr:row>
          <xdr:rowOff>238125</xdr:rowOff>
        </xdr:to>
        <xdr:sp macro="" textlink="">
          <xdr:nvSpPr>
            <xdr:cNvPr id="25642" name="Check Box 42" hidden="1">
              <a:extLst>
                <a:ext uri="{63B3BB69-23CF-44E3-9099-C40C66FF867C}">
                  <a14:compatExt spid="_x0000_s25642"/>
                </a:ext>
                <a:ext uri="{FF2B5EF4-FFF2-40B4-BE49-F238E27FC236}">
                  <a16:creationId xmlns:a16="http://schemas.microsoft.com/office/drawing/2014/main" id="{00000000-0008-0000-0300-00002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45</xdr:row>
          <xdr:rowOff>28575</xdr:rowOff>
        </xdr:from>
        <xdr:to>
          <xdr:col>6</xdr:col>
          <xdr:colOff>276225</xdr:colOff>
          <xdr:row>45</xdr:row>
          <xdr:rowOff>238125</xdr:rowOff>
        </xdr:to>
        <xdr:sp macro="" textlink="">
          <xdr:nvSpPr>
            <xdr:cNvPr id="25643" name="Check Box 43" hidden="1">
              <a:extLst>
                <a:ext uri="{63B3BB69-23CF-44E3-9099-C40C66FF867C}">
                  <a14:compatExt spid="_x0000_s25643"/>
                </a:ext>
                <a:ext uri="{FF2B5EF4-FFF2-40B4-BE49-F238E27FC236}">
                  <a16:creationId xmlns:a16="http://schemas.microsoft.com/office/drawing/2014/main" id="{00000000-0008-0000-0300-00002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28575</xdr:rowOff>
        </xdr:from>
        <xdr:to>
          <xdr:col>13</xdr:col>
          <xdr:colOff>276225</xdr:colOff>
          <xdr:row>42</xdr:row>
          <xdr:rowOff>238125</xdr:rowOff>
        </xdr:to>
        <xdr:sp macro="" textlink="">
          <xdr:nvSpPr>
            <xdr:cNvPr id="25644" name="Check Box 44" hidden="1">
              <a:extLst>
                <a:ext uri="{63B3BB69-23CF-44E3-9099-C40C66FF867C}">
                  <a14:compatExt spid="_x0000_s25644"/>
                </a:ext>
                <a:ext uri="{FF2B5EF4-FFF2-40B4-BE49-F238E27FC236}">
                  <a16:creationId xmlns:a16="http://schemas.microsoft.com/office/drawing/2014/main" id="{00000000-0008-0000-0300-00002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28575</xdr:rowOff>
        </xdr:from>
        <xdr:to>
          <xdr:col>13</xdr:col>
          <xdr:colOff>276225</xdr:colOff>
          <xdr:row>43</xdr:row>
          <xdr:rowOff>238125</xdr:rowOff>
        </xdr:to>
        <xdr:sp macro="" textlink="">
          <xdr:nvSpPr>
            <xdr:cNvPr id="25645" name="Check Box 45" hidden="1">
              <a:extLst>
                <a:ext uri="{63B3BB69-23CF-44E3-9099-C40C66FF867C}">
                  <a14:compatExt spid="_x0000_s25645"/>
                </a:ext>
                <a:ext uri="{FF2B5EF4-FFF2-40B4-BE49-F238E27FC236}">
                  <a16:creationId xmlns:a16="http://schemas.microsoft.com/office/drawing/2014/main" id="{00000000-0008-0000-0300-00002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44</xdr:row>
          <xdr:rowOff>28575</xdr:rowOff>
        </xdr:from>
        <xdr:to>
          <xdr:col>13</xdr:col>
          <xdr:colOff>276225</xdr:colOff>
          <xdr:row>44</xdr:row>
          <xdr:rowOff>238125</xdr:rowOff>
        </xdr:to>
        <xdr:sp macro="" textlink="">
          <xdr:nvSpPr>
            <xdr:cNvPr id="25646" name="Check Box 46" hidden="1">
              <a:extLst>
                <a:ext uri="{63B3BB69-23CF-44E3-9099-C40C66FF867C}">
                  <a14:compatExt spid="_x0000_s25646"/>
                </a:ext>
                <a:ext uri="{FF2B5EF4-FFF2-40B4-BE49-F238E27FC236}">
                  <a16:creationId xmlns:a16="http://schemas.microsoft.com/office/drawing/2014/main" id="{00000000-0008-0000-0300-00002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45</xdr:row>
          <xdr:rowOff>28575</xdr:rowOff>
        </xdr:from>
        <xdr:to>
          <xdr:col>13</xdr:col>
          <xdr:colOff>276225</xdr:colOff>
          <xdr:row>45</xdr:row>
          <xdr:rowOff>238125</xdr:rowOff>
        </xdr:to>
        <xdr:sp macro="" textlink="">
          <xdr:nvSpPr>
            <xdr:cNvPr id="25647" name="Check Box 47" hidden="1">
              <a:extLst>
                <a:ext uri="{63B3BB69-23CF-44E3-9099-C40C66FF867C}">
                  <a14:compatExt spid="_x0000_s25647"/>
                </a:ext>
                <a:ext uri="{FF2B5EF4-FFF2-40B4-BE49-F238E27FC236}">
                  <a16:creationId xmlns:a16="http://schemas.microsoft.com/office/drawing/2014/main" id="{00000000-0008-0000-0300-00002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47</xdr:row>
          <xdr:rowOff>28575</xdr:rowOff>
        </xdr:from>
        <xdr:to>
          <xdr:col>13</xdr:col>
          <xdr:colOff>276225</xdr:colOff>
          <xdr:row>47</xdr:row>
          <xdr:rowOff>238125</xdr:rowOff>
        </xdr:to>
        <xdr:sp macro="" textlink="">
          <xdr:nvSpPr>
            <xdr:cNvPr id="25648" name="Check Box 48" hidden="1">
              <a:extLst>
                <a:ext uri="{63B3BB69-23CF-44E3-9099-C40C66FF867C}">
                  <a14:compatExt spid="_x0000_s25648"/>
                </a:ext>
                <a:ext uri="{FF2B5EF4-FFF2-40B4-BE49-F238E27FC236}">
                  <a16:creationId xmlns:a16="http://schemas.microsoft.com/office/drawing/2014/main" id="{00000000-0008-0000-0300-00003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48</xdr:row>
          <xdr:rowOff>28575</xdr:rowOff>
        </xdr:from>
        <xdr:to>
          <xdr:col>13</xdr:col>
          <xdr:colOff>276225</xdr:colOff>
          <xdr:row>48</xdr:row>
          <xdr:rowOff>238125</xdr:rowOff>
        </xdr:to>
        <xdr:sp macro="" textlink="">
          <xdr:nvSpPr>
            <xdr:cNvPr id="25649" name="Check Box 49" hidden="1">
              <a:extLst>
                <a:ext uri="{63B3BB69-23CF-44E3-9099-C40C66FF867C}">
                  <a14:compatExt spid="_x0000_s25649"/>
                </a:ext>
                <a:ext uri="{FF2B5EF4-FFF2-40B4-BE49-F238E27FC236}">
                  <a16:creationId xmlns:a16="http://schemas.microsoft.com/office/drawing/2014/main" id="{00000000-0008-0000-0300-00003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49</xdr:row>
          <xdr:rowOff>28575</xdr:rowOff>
        </xdr:from>
        <xdr:to>
          <xdr:col>13</xdr:col>
          <xdr:colOff>276225</xdr:colOff>
          <xdr:row>49</xdr:row>
          <xdr:rowOff>238125</xdr:rowOff>
        </xdr:to>
        <xdr:sp macro="" textlink="">
          <xdr:nvSpPr>
            <xdr:cNvPr id="25650" name="Check Box 50" hidden="1">
              <a:extLst>
                <a:ext uri="{63B3BB69-23CF-44E3-9099-C40C66FF867C}">
                  <a14:compatExt spid="_x0000_s25650"/>
                </a:ext>
                <a:ext uri="{FF2B5EF4-FFF2-40B4-BE49-F238E27FC236}">
                  <a16:creationId xmlns:a16="http://schemas.microsoft.com/office/drawing/2014/main" id="{00000000-0008-0000-0300-00003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50</xdr:row>
          <xdr:rowOff>28575</xdr:rowOff>
        </xdr:from>
        <xdr:to>
          <xdr:col>13</xdr:col>
          <xdr:colOff>276225</xdr:colOff>
          <xdr:row>50</xdr:row>
          <xdr:rowOff>238125</xdr:rowOff>
        </xdr:to>
        <xdr:sp macro="" textlink="">
          <xdr:nvSpPr>
            <xdr:cNvPr id="25651" name="Check Box 51" hidden="1">
              <a:extLst>
                <a:ext uri="{63B3BB69-23CF-44E3-9099-C40C66FF867C}">
                  <a14:compatExt spid="_x0000_s25651"/>
                </a:ext>
                <a:ext uri="{FF2B5EF4-FFF2-40B4-BE49-F238E27FC236}">
                  <a16:creationId xmlns:a16="http://schemas.microsoft.com/office/drawing/2014/main" id="{00000000-0008-0000-0300-00003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51</xdr:row>
          <xdr:rowOff>28575</xdr:rowOff>
        </xdr:from>
        <xdr:to>
          <xdr:col>13</xdr:col>
          <xdr:colOff>276225</xdr:colOff>
          <xdr:row>51</xdr:row>
          <xdr:rowOff>238125</xdr:rowOff>
        </xdr:to>
        <xdr:sp macro="" textlink="">
          <xdr:nvSpPr>
            <xdr:cNvPr id="25652" name="Check Box 52" hidden="1">
              <a:extLst>
                <a:ext uri="{63B3BB69-23CF-44E3-9099-C40C66FF867C}">
                  <a14:compatExt spid="_x0000_s25652"/>
                </a:ext>
                <a:ext uri="{FF2B5EF4-FFF2-40B4-BE49-F238E27FC236}">
                  <a16:creationId xmlns:a16="http://schemas.microsoft.com/office/drawing/2014/main" id="{00000000-0008-0000-0300-00003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52</xdr:row>
          <xdr:rowOff>28575</xdr:rowOff>
        </xdr:from>
        <xdr:to>
          <xdr:col>13</xdr:col>
          <xdr:colOff>276225</xdr:colOff>
          <xdr:row>52</xdr:row>
          <xdr:rowOff>238125</xdr:rowOff>
        </xdr:to>
        <xdr:sp macro="" textlink="">
          <xdr:nvSpPr>
            <xdr:cNvPr id="25653" name="Check Box 53" hidden="1">
              <a:extLst>
                <a:ext uri="{63B3BB69-23CF-44E3-9099-C40C66FF867C}">
                  <a14:compatExt spid="_x0000_s25653"/>
                </a:ext>
                <a:ext uri="{FF2B5EF4-FFF2-40B4-BE49-F238E27FC236}">
                  <a16:creationId xmlns:a16="http://schemas.microsoft.com/office/drawing/2014/main" id="{00000000-0008-0000-0300-00003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28575</xdr:rowOff>
        </xdr:from>
        <xdr:to>
          <xdr:col>20</xdr:col>
          <xdr:colOff>276225</xdr:colOff>
          <xdr:row>42</xdr:row>
          <xdr:rowOff>238125</xdr:rowOff>
        </xdr:to>
        <xdr:sp macro="" textlink="">
          <xdr:nvSpPr>
            <xdr:cNvPr id="25654" name="Check Box 54" hidden="1">
              <a:extLst>
                <a:ext uri="{63B3BB69-23CF-44E3-9099-C40C66FF867C}">
                  <a14:compatExt spid="_x0000_s25654"/>
                </a:ext>
                <a:ext uri="{FF2B5EF4-FFF2-40B4-BE49-F238E27FC236}">
                  <a16:creationId xmlns:a16="http://schemas.microsoft.com/office/drawing/2014/main" id="{00000000-0008-0000-0300-00003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43</xdr:row>
          <xdr:rowOff>28575</xdr:rowOff>
        </xdr:from>
        <xdr:to>
          <xdr:col>20</xdr:col>
          <xdr:colOff>276225</xdr:colOff>
          <xdr:row>43</xdr:row>
          <xdr:rowOff>238125</xdr:rowOff>
        </xdr:to>
        <xdr:sp macro="" textlink="">
          <xdr:nvSpPr>
            <xdr:cNvPr id="25655" name="Check Box 55" hidden="1">
              <a:extLst>
                <a:ext uri="{63B3BB69-23CF-44E3-9099-C40C66FF867C}">
                  <a14:compatExt spid="_x0000_s25655"/>
                </a:ext>
                <a:ext uri="{FF2B5EF4-FFF2-40B4-BE49-F238E27FC236}">
                  <a16:creationId xmlns:a16="http://schemas.microsoft.com/office/drawing/2014/main" id="{00000000-0008-0000-0300-00003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28575</xdr:rowOff>
        </xdr:from>
        <xdr:to>
          <xdr:col>20</xdr:col>
          <xdr:colOff>276225</xdr:colOff>
          <xdr:row>44</xdr:row>
          <xdr:rowOff>238125</xdr:rowOff>
        </xdr:to>
        <xdr:sp macro="" textlink="">
          <xdr:nvSpPr>
            <xdr:cNvPr id="25656" name="Check Box 56" hidden="1">
              <a:extLst>
                <a:ext uri="{63B3BB69-23CF-44E3-9099-C40C66FF867C}">
                  <a14:compatExt spid="_x0000_s25656"/>
                </a:ext>
                <a:ext uri="{FF2B5EF4-FFF2-40B4-BE49-F238E27FC236}">
                  <a16:creationId xmlns:a16="http://schemas.microsoft.com/office/drawing/2014/main" id="{00000000-0008-0000-0300-00003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28575</xdr:rowOff>
        </xdr:from>
        <xdr:to>
          <xdr:col>20</xdr:col>
          <xdr:colOff>276225</xdr:colOff>
          <xdr:row>45</xdr:row>
          <xdr:rowOff>238125</xdr:rowOff>
        </xdr:to>
        <xdr:sp macro="" textlink="">
          <xdr:nvSpPr>
            <xdr:cNvPr id="25657" name="Check Box 57" hidden="1">
              <a:extLst>
                <a:ext uri="{63B3BB69-23CF-44E3-9099-C40C66FF867C}">
                  <a14:compatExt spid="_x0000_s25657"/>
                </a:ext>
                <a:ext uri="{FF2B5EF4-FFF2-40B4-BE49-F238E27FC236}">
                  <a16:creationId xmlns:a16="http://schemas.microsoft.com/office/drawing/2014/main" id="{00000000-0008-0000-0300-00003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28575</xdr:rowOff>
        </xdr:from>
        <xdr:to>
          <xdr:col>20</xdr:col>
          <xdr:colOff>276225</xdr:colOff>
          <xdr:row>47</xdr:row>
          <xdr:rowOff>238125</xdr:rowOff>
        </xdr:to>
        <xdr:sp macro="" textlink="">
          <xdr:nvSpPr>
            <xdr:cNvPr id="25658" name="Check Box 58" hidden="1">
              <a:extLst>
                <a:ext uri="{63B3BB69-23CF-44E3-9099-C40C66FF867C}">
                  <a14:compatExt spid="_x0000_s25658"/>
                </a:ext>
                <a:ext uri="{FF2B5EF4-FFF2-40B4-BE49-F238E27FC236}">
                  <a16:creationId xmlns:a16="http://schemas.microsoft.com/office/drawing/2014/main" id="{00000000-0008-0000-0300-00003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28575</xdr:rowOff>
        </xdr:from>
        <xdr:to>
          <xdr:col>20</xdr:col>
          <xdr:colOff>276225</xdr:colOff>
          <xdr:row>48</xdr:row>
          <xdr:rowOff>238125</xdr:rowOff>
        </xdr:to>
        <xdr:sp macro="" textlink="">
          <xdr:nvSpPr>
            <xdr:cNvPr id="25659" name="Check Box 59" hidden="1">
              <a:extLst>
                <a:ext uri="{63B3BB69-23CF-44E3-9099-C40C66FF867C}">
                  <a14:compatExt spid="_x0000_s25659"/>
                </a:ext>
                <a:ext uri="{FF2B5EF4-FFF2-40B4-BE49-F238E27FC236}">
                  <a16:creationId xmlns:a16="http://schemas.microsoft.com/office/drawing/2014/main" id="{00000000-0008-0000-0300-00003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28575</xdr:rowOff>
        </xdr:from>
        <xdr:to>
          <xdr:col>20</xdr:col>
          <xdr:colOff>276225</xdr:colOff>
          <xdr:row>49</xdr:row>
          <xdr:rowOff>238125</xdr:rowOff>
        </xdr:to>
        <xdr:sp macro="" textlink="">
          <xdr:nvSpPr>
            <xdr:cNvPr id="25660" name="Check Box 60" hidden="1">
              <a:extLst>
                <a:ext uri="{63B3BB69-23CF-44E3-9099-C40C66FF867C}">
                  <a14:compatExt spid="_x0000_s25660"/>
                </a:ext>
                <a:ext uri="{FF2B5EF4-FFF2-40B4-BE49-F238E27FC236}">
                  <a16:creationId xmlns:a16="http://schemas.microsoft.com/office/drawing/2014/main" id="{00000000-0008-0000-0300-00003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28575</xdr:rowOff>
        </xdr:from>
        <xdr:to>
          <xdr:col>20</xdr:col>
          <xdr:colOff>276225</xdr:colOff>
          <xdr:row>50</xdr:row>
          <xdr:rowOff>238125</xdr:rowOff>
        </xdr:to>
        <xdr:sp macro="" textlink="">
          <xdr:nvSpPr>
            <xdr:cNvPr id="25661" name="Check Box 61" hidden="1">
              <a:extLst>
                <a:ext uri="{63B3BB69-23CF-44E3-9099-C40C66FF867C}">
                  <a14:compatExt spid="_x0000_s25661"/>
                </a:ext>
                <a:ext uri="{FF2B5EF4-FFF2-40B4-BE49-F238E27FC236}">
                  <a16:creationId xmlns:a16="http://schemas.microsoft.com/office/drawing/2014/main" id="{00000000-0008-0000-0300-00003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28575</xdr:rowOff>
        </xdr:from>
        <xdr:to>
          <xdr:col>20</xdr:col>
          <xdr:colOff>276225</xdr:colOff>
          <xdr:row>51</xdr:row>
          <xdr:rowOff>238125</xdr:rowOff>
        </xdr:to>
        <xdr:sp macro="" textlink="">
          <xdr:nvSpPr>
            <xdr:cNvPr id="25662" name="Check Box 62" hidden="1">
              <a:extLst>
                <a:ext uri="{63B3BB69-23CF-44E3-9099-C40C66FF867C}">
                  <a14:compatExt spid="_x0000_s25662"/>
                </a:ext>
                <a:ext uri="{FF2B5EF4-FFF2-40B4-BE49-F238E27FC236}">
                  <a16:creationId xmlns:a16="http://schemas.microsoft.com/office/drawing/2014/main" id="{00000000-0008-0000-0300-00003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28575</xdr:rowOff>
        </xdr:from>
        <xdr:to>
          <xdr:col>20</xdr:col>
          <xdr:colOff>276225</xdr:colOff>
          <xdr:row>52</xdr:row>
          <xdr:rowOff>238125</xdr:rowOff>
        </xdr:to>
        <xdr:sp macro="" textlink="">
          <xdr:nvSpPr>
            <xdr:cNvPr id="25663" name="Check Box 63" hidden="1">
              <a:extLst>
                <a:ext uri="{63B3BB69-23CF-44E3-9099-C40C66FF867C}">
                  <a14:compatExt spid="_x0000_s25663"/>
                </a:ext>
                <a:ext uri="{FF2B5EF4-FFF2-40B4-BE49-F238E27FC236}">
                  <a16:creationId xmlns:a16="http://schemas.microsoft.com/office/drawing/2014/main" id="{00000000-0008-0000-0300-00003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70</xdr:row>
          <xdr:rowOff>28575</xdr:rowOff>
        </xdr:from>
        <xdr:to>
          <xdr:col>13</xdr:col>
          <xdr:colOff>276225</xdr:colOff>
          <xdr:row>70</xdr:row>
          <xdr:rowOff>238125</xdr:rowOff>
        </xdr:to>
        <xdr:sp macro="" textlink="">
          <xdr:nvSpPr>
            <xdr:cNvPr id="25664" name="Check Box 64" hidden="1">
              <a:extLst>
                <a:ext uri="{63B3BB69-23CF-44E3-9099-C40C66FF867C}">
                  <a14:compatExt spid="_x0000_s25664"/>
                </a:ext>
                <a:ext uri="{FF2B5EF4-FFF2-40B4-BE49-F238E27FC236}">
                  <a16:creationId xmlns:a16="http://schemas.microsoft.com/office/drawing/2014/main" id="{00000000-0008-0000-0300-00004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71</xdr:row>
          <xdr:rowOff>28575</xdr:rowOff>
        </xdr:from>
        <xdr:to>
          <xdr:col>13</xdr:col>
          <xdr:colOff>276225</xdr:colOff>
          <xdr:row>71</xdr:row>
          <xdr:rowOff>238125</xdr:rowOff>
        </xdr:to>
        <xdr:sp macro="" textlink="">
          <xdr:nvSpPr>
            <xdr:cNvPr id="25665" name="Check Box 65" hidden="1">
              <a:extLst>
                <a:ext uri="{63B3BB69-23CF-44E3-9099-C40C66FF867C}">
                  <a14:compatExt spid="_x0000_s25665"/>
                </a:ext>
                <a:ext uri="{FF2B5EF4-FFF2-40B4-BE49-F238E27FC236}">
                  <a16:creationId xmlns:a16="http://schemas.microsoft.com/office/drawing/2014/main" id="{00000000-0008-0000-0300-00004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73</xdr:row>
          <xdr:rowOff>28575</xdr:rowOff>
        </xdr:from>
        <xdr:to>
          <xdr:col>13</xdr:col>
          <xdr:colOff>276225</xdr:colOff>
          <xdr:row>73</xdr:row>
          <xdr:rowOff>238125</xdr:rowOff>
        </xdr:to>
        <xdr:sp macro="" textlink="">
          <xdr:nvSpPr>
            <xdr:cNvPr id="25666" name="Check Box 66" hidden="1">
              <a:extLst>
                <a:ext uri="{63B3BB69-23CF-44E3-9099-C40C66FF867C}">
                  <a14:compatExt spid="_x0000_s25666"/>
                </a:ext>
                <a:ext uri="{FF2B5EF4-FFF2-40B4-BE49-F238E27FC236}">
                  <a16:creationId xmlns:a16="http://schemas.microsoft.com/office/drawing/2014/main" id="{00000000-0008-0000-0300-00004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74</xdr:row>
          <xdr:rowOff>28575</xdr:rowOff>
        </xdr:from>
        <xdr:to>
          <xdr:col>13</xdr:col>
          <xdr:colOff>276225</xdr:colOff>
          <xdr:row>74</xdr:row>
          <xdr:rowOff>238125</xdr:rowOff>
        </xdr:to>
        <xdr:sp macro="" textlink="">
          <xdr:nvSpPr>
            <xdr:cNvPr id="25667" name="Check Box 67" hidden="1">
              <a:extLst>
                <a:ext uri="{63B3BB69-23CF-44E3-9099-C40C66FF867C}">
                  <a14:compatExt spid="_x0000_s25667"/>
                </a:ext>
                <a:ext uri="{FF2B5EF4-FFF2-40B4-BE49-F238E27FC236}">
                  <a16:creationId xmlns:a16="http://schemas.microsoft.com/office/drawing/2014/main" id="{00000000-0008-0000-0300-00004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76</xdr:row>
          <xdr:rowOff>28575</xdr:rowOff>
        </xdr:from>
        <xdr:to>
          <xdr:col>13</xdr:col>
          <xdr:colOff>276225</xdr:colOff>
          <xdr:row>76</xdr:row>
          <xdr:rowOff>238125</xdr:rowOff>
        </xdr:to>
        <xdr:sp macro="" textlink="">
          <xdr:nvSpPr>
            <xdr:cNvPr id="25668" name="Check Box 68" hidden="1">
              <a:extLst>
                <a:ext uri="{63B3BB69-23CF-44E3-9099-C40C66FF867C}">
                  <a14:compatExt spid="_x0000_s25668"/>
                </a:ext>
                <a:ext uri="{FF2B5EF4-FFF2-40B4-BE49-F238E27FC236}">
                  <a16:creationId xmlns:a16="http://schemas.microsoft.com/office/drawing/2014/main" id="{00000000-0008-0000-0300-00004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77</xdr:row>
          <xdr:rowOff>28575</xdr:rowOff>
        </xdr:from>
        <xdr:to>
          <xdr:col>13</xdr:col>
          <xdr:colOff>276225</xdr:colOff>
          <xdr:row>77</xdr:row>
          <xdr:rowOff>238125</xdr:rowOff>
        </xdr:to>
        <xdr:sp macro="" textlink="">
          <xdr:nvSpPr>
            <xdr:cNvPr id="25669" name="Check Box 69" hidden="1">
              <a:extLst>
                <a:ext uri="{63B3BB69-23CF-44E3-9099-C40C66FF867C}">
                  <a14:compatExt spid="_x0000_s25669"/>
                </a:ext>
                <a:ext uri="{FF2B5EF4-FFF2-40B4-BE49-F238E27FC236}">
                  <a16:creationId xmlns:a16="http://schemas.microsoft.com/office/drawing/2014/main" id="{00000000-0008-0000-0300-00004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70</xdr:row>
          <xdr:rowOff>28575</xdr:rowOff>
        </xdr:from>
        <xdr:to>
          <xdr:col>20</xdr:col>
          <xdr:colOff>276225</xdr:colOff>
          <xdr:row>70</xdr:row>
          <xdr:rowOff>238125</xdr:rowOff>
        </xdr:to>
        <xdr:sp macro="" textlink="">
          <xdr:nvSpPr>
            <xdr:cNvPr id="25670" name="Check Box 70" hidden="1">
              <a:extLst>
                <a:ext uri="{63B3BB69-23CF-44E3-9099-C40C66FF867C}">
                  <a14:compatExt spid="_x0000_s25670"/>
                </a:ext>
                <a:ext uri="{FF2B5EF4-FFF2-40B4-BE49-F238E27FC236}">
                  <a16:creationId xmlns:a16="http://schemas.microsoft.com/office/drawing/2014/main" id="{00000000-0008-0000-0300-00004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71</xdr:row>
          <xdr:rowOff>28575</xdr:rowOff>
        </xdr:from>
        <xdr:to>
          <xdr:col>20</xdr:col>
          <xdr:colOff>276225</xdr:colOff>
          <xdr:row>71</xdr:row>
          <xdr:rowOff>238125</xdr:rowOff>
        </xdr:to>
        <xdr:sp macro="" textlink="">
          <xdr:nvSpPr>
            <xdr:cNvPr id="25671" name="Check Box 71" hidden="1">
              <a:extLst>
                <a:ext uri="{63B3BB69-23CF-44E3-9099-C40C66FF867C}">
                  <a14:compatExt spid="_x0000_s25671"/>
                </a:ext>
                <a:ext uri="{FF2B5EF4-FFF2-40B4-BE49-F238E27FC236}">
                  <a16:creationId xmlns:a16="http://schemas.microsoft.com/office/drawing/2014/main" id="{00000000-0008-0000-0300-00004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73</xdr:row>
          <xdr:rowOff>28575</xdr:rowOff>
        </xdr:from>
        <xdr:to>
          <xdr:col>20</xdr:col>
          <xdr:colOff>276225</xdr:colOff>
          <xdr:row>73</xdr:row>
          <xdr:rowOff>238125</xdr:rowOff>
        </xdr:to>
        <xdr:sp macro="" textlink="">
          <xdr:nvSpPr>
            <xdr:cNvPr id="25672" name="Check Box 72" hidden="1">
              <a:extLst>
                <a:ext uri="{63B3BB69-23CF-44E3-9099-C40C66FF867C}">
                  <a14:compatExt spid="_x0000_s25672"/>
                </a:ext>
                <a:ext uri="{FF2B5EF4-FFF2-40B4-BE49-F238E27FC236}">
                  <a16:creationId xmlns:a16="http://schemas.microsoft.com/office/drawing/2014/main" id="{00000000-0008-0000-0300-00004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74</xdr:row>
          <xdr:rowOff>28575</xdr:rowOff>
        </xdr:from>
        <xdr:to>
          <xdr:col>20</xdr:col>
          <xdr:colOff>276225</xdr:colOff>
          <xdr:row>74</xdr:row>
          <xdr:rowOff>238125</xdr:rowOff>
        </xdr:to>
        <xdr:sp macro="" textlink="">
          <xdr:nvSpPr>
            <xdr:cNvPr id="25673" name="Check Box 73" hidden="1">
              <a:extLst>
                <a:ext uri="{63B3BB69-23CF-44E3-9099-C40C66FF867C}">
                  <a14:compatExt spid="_x0000_s25673"/>
                </a:ext>
                <a:ext uri="{FF2B5EF4-FFF2-40B4-BE49-F238E27FC236}">
                  <a16:creationId xmlns:a16="http://schemas.microsoft.com/office/drawing/2014/main" id="{00000000-0008-0000-0300-00004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76</xdr:row>
          <xdr:rowOff>28575</xdr:rowOff>
        </xdr:from>
        <xdr:to>
          <xdr:col>20</xdr:col>
          <xdr:colOff>276225</xdr:colOff>
          <xdr:row>76</xdr:row>
          <xdr:rowOff>238125</xdr:rowOff>
        </xdr:to>
        <xdr:sp macro="" textlink="">
          <xdr:nvSpPr>
            <xdr:cNvPr id="25674" name="Check Box 74" hidden="1">
              <a:extLst>
                <a:ext uri="{63B3BB69-23CF-44E3-9099-C40C66FF867C}">
                  <a14:compatExt spid="_x0000_s25674"/>
                </a:ext>
                <a:ext uri="{FF2B5EF4-FFF2-40B4-BE49-F238E27FC236}">
                  <a16:creationId xmlns:a16="http://schemas.microsoft.com/office/drawing/2014/main" id="{00000000-0008-0000-0300-00004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77</xdr:row>
          <xdr:rowOff>28575</xdr:rowOff>
        </xdr:from>
        <xdr:to>
          <xdr:col>20</xdr:col>
          <xdr:colOff>276225</xdr:colOff>
          <xdr:row>77</xdr:row>
          <xdr:rowOff>238125</xdr:rowOff>
        </xdr:to>
        <xdr:sp macro="" textlink="">
          <xdr:nvSpPr>
            <xdr:cNvPr id="25675" name="Check Box 75" hidden="1">
              <a:extLst>
                <a:ext uri="{63B3BB69-23CF-44E3-9099-C40C66FF867C}">
                  <a14:compatExt spid="_x0000_s25675"/>
                </a:ext>
                <a:ext uri="{FF2B5EF4-FFF2-40B4-BE49-F238E27FC236}">
                  <a16:creationId xmlns:a16="http://schemas.microsoft.com/office/drawing/2014/main" id="{00000000-0008-0000-0300-00004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73</xdr:row>
          <xdr:rowOff>28575</xdr:rowOff>
        </xdr:from>
        <xdr:to>
          <xdr:col>6</xdr:col>
          <xdr:colOff>276225</xdr:colOff>
          <xdr:row>73</xdr:row>
          <xdr:rowOff>238125</xdr:rowOff>
        </xdr:to>
        <xdr:sp macro="" textlink="">
          <xdr:nvSpPr>
            <xdr:cNvPr id="25676" name="Check Box 76" hidden="1">
              <a:extLst>
                <a:ext uri="{63B3BB69-23CF-44E3-9099-C40C66FF867C}">
                  <a14:compatExt spid="_x0000_s25676"/>
                </a:ext>
                <a:ext uri="{FF2B5EF4-FFF2-40B4-BE49-F238E27FC236}">
                  <a16:creationId xmlns:a16="http://schemas.microsoft.com/office/drawing/2014/main" id="{00000000-0008-0000-0300-00004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89</xdr:row>
          <xdr:rowOff>28575</xdr:rowOff>
        </xdr:from>
        <xdr:to>
          <xdr:col>13</xdr:col>
          <xdr:colOff>276225</xdr:colOff>
          <xdr:row>89</xdr:row>
          <xdr:rowOff>238125</xdr:rowOff>
        </xdr:to>
        <xdr:sp macro="" textlink="">
          <xdr:nvSpPr>
            <xdr:cNvPr id="25677" name="Check Box 77" hidden="1">
              <a:extLst>
                <a:ext uri="{63B3BB69-23CF-44E3-9099-C40C66FF867C}">
                  <a14:compatExt spid="_x0000_s25677"/>
                </a:ext>
                <a:ext uri="{FF2B5EF4-FFF2-40B4-BE49-F238E27FC236}">
                  <a16:creationId xmlns:a16="http://schemas.microsoft.com/office/drawing/2014/main" id="{00000000-0008-0000-0300-00004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90</xdr:row>
          <xdr:rowOff>28575</xdr:rowOff>
        </xdr:from>
        <xdr:to>
          <xdr:col>13</xdr:col>
          <xdr:colOff>276225</xdr:colOff>
          <xdr:row>90</xdr:row>
          <xdr:rowOff>238125</xdr:rowOff>
        </xdr:to>
        <xdr:sp macro="" textlink="">
          <xdr:nvSpPr>
            <xdr:cNvPr id="25678" name="Check Box 78" hidden="1">
              <a:extLst>
                <a:ext uri="{63B3BB69-23CF-44E3-9099-C40C66FF867C}">
                  <a14:compatExt spid="_x0000_s25678"/>
                </a:ext>
                <a:ext uri="{FF2B5EF4-FFF2-40B4-BE49-F238E27FC236}">
                  <a16:creationId xmlns:a16="http://schemas.microsoft.com/office/drawing/2014/main" id="{00000000-0008-0000-0300-00004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91</xdr:row>
          <xdr:rowOff>28575</xdr:rowOff>
        </xdr:from>
        <xdr:to>
          <xdr:col>13</xdr:col>
          <xdr:colOff>276225</xdr:colOff>
          <xdr:row>91</xdr:row>
          <xdr:rowOff>238125</xdr:rowOff>
        </xdr:to>
        <xdr:sp macro="" textlink="">
          <xdr:nvSpPr>
            <xdr:cNvPr id="25679" name="Check Box 79" hidden="1">
              <a:extLst>
                <a:ext uri="{63B3BB69-23CF-44E3-9099-C40C66FF867C}">
                  <a14:compatExt spid="_x0000_s25679"/>
                </a:ext>
                <a:ext uri="{FF2B5EF4-FFF2-40B4-BE49-F238E27FC236}">
                  <a16:creationId xmlns:a16="http://schemas.microsoft.com/office/drawing/2014/main" id="{00000000-0008-0000-0300-00004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92</xdr:row>
          <xdr:rowOff>28575</xdr:rowOff>
        </xdr:from>
        <xdr:to>
          <xdr:col>13</xdr:col>
          <xdr:colOff>276225</xdr:colOff>
          <xdr:row>92</xdr:row>
          <xdr:rowOff>238125</xdr:rowOff>
        </xdr:to>
        <xdr:sp macro="" textlink="">
          <xdr:nvSpPr>
            <xdr:cNvPr id="25680" name="Check Box 80" hidden="1">
              <a:extLst>
                <a:ext uri="{63B3BB69-23CF-44E3-9099-C40C66FF867C}">
                  <a14:compatExt spid="_x0000_s25680"/>
                </a:ext>
                <a:ext uri="{FF2B5EF4-FFF2-40B4-BE49-F238E27FC236}">
                  <a16:creationId xmlns:a16="http://schemas.microsoft.com/office/drawing/2014/main" id="{00000000-0008-0000-0300-00005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93</xdr:row>
          <xdr:rowOff>28575</xdr:rowOff>
        </xdr:from>
        <xdr:to>
          <xdr:col>13</xdr:col>
          <xdr:colOff>276225</xdr:colOff>
          <xdr:row>93</xdr:row>
          <xdr:rowOff>238125</xdr:rowOff>
        </xdr:to>
        <xdr:sp macro="" textlink="">
          <xdr:nvSpPr>
            <xdr:cNvPr id="25681" name="Check Box 81" hidden="1">
              <a:extLst>
                <a:ext uri="{63B3BB69-23CF-44E3-9099-C40C66FF867C}">
                  <a14:compatExt spid="_x0000_s25681"/>
                </a:ext>
                <a:ext uri="{FF2B5EF4-FFF2-40B4-BE49-F238E27FC236}">
                  <a16:creationId xmlns:a16="http://schemas.microsoft.com/office/drawing/2014/main" id="{00000000-0008-0000-0300-00005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95</xdr:row>
          <xdr:rowOff>28575</xdr:rowOff>
        </xdr:from>
        <xdr:to>
          <xdr:col>13</xdr:col>
          <xdr:colOff>276225</xdr:colOff>
          <xdr:row>95</xdr:row>
          <xdr:rowOff>238125</xdr:rowOff>
        </xdr:to>
        <xdr:sp macro="" textlink="">
          <xdr:nvSpPr>
            <xdr:cNvPr id="25682" name="Check Box 82" hidden="1">
              <a:extLst>
                <a:ext uri="{63B3BB69-23CF-44E3-9099-C40C66FF867C}">
                  <a14:compatExt spid="_x0000_s25682"/>
                </a:ext>
                <a:ext uri="{FF2B5EF4-FFF2-40B4-BE49-F238E27FC236}">
                  <a16:creationId xmlns:a16="http://schemas.microsoft.com/office/drawing/2014/main" id="{00000000-0008-0000-0300-00005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92</xdr:row>
          <xdr:rowOff>28575</xdr:rowOff>
        </xdr:from>
        <xdr:to>
          <xdr:col>6</xdr:col>
          <xdr:colOff>276225</xdr:colOff>
          <xdr:row>92</xdr:row>
          <xdr:rowOff>238125</xdr:rowOff>
        </xdr:to>
        <xdr:sp macro="" textlink="">
          <xdr:nvSpPr>
            <xdr:cNvPr id="25683" name="Check Box 83" hidden="1">
              <a:extLst>
                <a:ext uri="{63B3BB69-23CF-44E3-9099-C40C66FF867C}">
                  <a14:compatExt spid="_x0000_s25683"/>
                </a:ext>
                <a:ext uri="{FF2B5EF4-FFF2-40B4-BE49-F238E27FC236}">
                  <a16:creationId xmlns:a16="http://schemas.microsoft.com/office/drawing/2014/main" id="{00000000-0008-0000-0300-00005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89</xdr:row>
          <xdr:rowOff>28575</xdr:rowOff>
        </xdr:from>
        <xdr:to>
          <xdr:col>20</xdr:col>
          <xdr:colOff>276225</xdr:colOff>
          <xdr:row>89</xdr:row>
          <xdr:rowOff>238125</xdr:rowOff>
        </xdr:to>
        <xdr:sp macro="" textlink="">
          <xdr:nvSpPr>
            <xdr:cNvPr id="25684" name="Check Box 84" hidden="1">
              <a:extLst>
                <a:ext uri="{63B3BB69-23CF-44E3-9099-C40C66FF867C}">
                  <a14:compatExt spid="_x0000_s25684"/>
                </a:ext>
                <a:ext uri="{FF2B5EF4-FFF2-40B4-BE49-F238E27FC236}">
                  <a16:creationId xmlns:a16="http://schemas.microsoft.com/office/drawing/2014/main" id="{00000000-0008-0000-0300-00005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90</xdr:row>
          <xdr:rowOff>28575</xdr:rowOff>
        </xdr:from>
        <xdr:to>
          <xdr:col>20</xdr:col>
          <xdr:colOff>276225</xdr:colOff>
          <xdr:row>90</xdr:row>
          <xdr:rowOff>238125</xdr:rowOff>
        </xdr:to>
        <xdr:sp macro="" textlink="">
          <xdr:nvSpPr>
            <xdr:cNvPr id="25685" name="Check Box 85" hidden="1">
              <a:extLst>
                <a:ext uri="{63B3BB69-23CF-44E3-9099-C40C66FF867C}">
                  <a14:compatExt spid="_x0000_s25685"/>
                </a:ext>
                <a:ext uri="{FF2B5EF4-FFF2-40B4-BE49-F238E27FC236}">
                  <a16:creationId xmlns:a16="http://schemas.microsoft.com/office/drawing/2014/main" id="{00000000-0008-0000-0300-00005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91</xdr:row>
          <xdr:rowOff>28575</xdr:rowOff>
        </xdr:from>
        <xdr:to>
          <xdr:col>20</xdr:col>
          <xdr:colOff>276225</xdr:colOff>
          <xdr:row>91</xdr:row>
          <xdr:rowOff>238125</xdr:rowOff>
        </xdr:to>
        <xdr:sp macro="" textlink="">
          <xdr:nvSpPr>
            <xdr:cNvPr id="25686" name="Check Box 86" hidden="1">
              <a:extLst>
                <a:ext uri="{63B3BB69-23CF-44E3-9099-C40C66FF867C}">
                  <a14:compatExt spid="_x0000_s25686"/>
                </a:ext>
                <a:ext uri="{FF2B5EF4-FFF2-40B4-BE49-F238E27FC236}">
                  <a16:creationId xmlns:a16="http://schemas.microsoft.com/office/drawing/2014/main" id="{00000000-0008-0000-0300-00005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92</xdr:row>
          <xdr:rowOff>28575</xdr:rowOff>
        </xdr:from>
        <xdr:to>
          <xdr:col>20</xdr:col>
          <xdr:colOff>276225</xdr:colOff>
          <xdr:row>92</xdr:row>
          <xdr:rowOff>238125</xdr:rowOff>
        </xdr:to>
        <xdr:sp macro="" textlink="">
          <xdr:nvSpPr>
            <xdr:cNvPr id="25687" name="Check Box 87" hidden="1">
              <a:extLst>
                <a:ext uri="{63B3BB69-23CF-44E3-9099-C40C66FF867C}">
                  <a14:compatExt spid="_x0000_s25687"/>
                </a:ext>
                <a:ext uri="{FF2B5EF4-FFF2-40B4-BE49-F238E27FC236}">
                  <a16:creationId xmlns:a16="http://schemas.microsoft.com/office/drawing/2014/main" id="{00000000-0008-0000-0300-00005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93</xdr:row>
          <xdr:rowOff>28575</xdr:rowOff>
        </xdr:from>
        <xdr:to>
          <xdr:col>20</xdr:col>
          <xdr:colOff>276225</xdr:colOff>
          <xdr:row>93</xdr:row>
          <xdr:rowOff>238125</xdr:rowOff>
        </xdr:to>
        <xdr:sp macro="" textlink="">
          <xdr:nvSpPr>
            <xdr:cNvPr id="25688" name="Check Box 88" hidden="1">
              <a:extLst>
                <a:ext uri="{63B3BB69-23CF-44E3-9099-C40C66FF867C}">
                  <a14:compatExt spid="_x0000_s25688"/>
                </a:ext>
                <a:ext uri="{FF2B5EF4-FFF2-40B4-BE49-F238E27FC236}">
                  <a16:creationId xmlns:a16="http://schemas.microsoft.com/office/drawing/2014/main" id="{00000000-0008-0000-0300-00005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95</xdr:row>
          <xdr:rowOff>28575</xdr:rowOff>
        </xdr:from>
        <xdr:to>
          <xdr:col>20</xdr:col>
          <xdr:colOff>276225</xdr:colOff>
          <xdr:row>95</xdr:row>
          <xdr:rowOff>238125</xdr:rowOff>
        </xdr:to>
        <xdr:sp macro="" textlink="">
          <xdr:nvSpPr>
            <xdr:cNvPr id="25689" name="Check Box 89" hidden="1">
              <a:extLst>
                <a:ext uri="{63B3BB69-23CF-44E3-9099-C40C66FF867C}">
                  <a14:compatExt spid="_x0000_s25689"/>
                </a:ext>
                <a:ext uri="{FF2B5EF4-FFF2-40B4-BE49-F238E27FC236}">
                  <a16:creationId xmlns:a16="http://schemas.microsoft.com/office/drawing/2014/main" id="{00000000-0008-0000-0300-00005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108</xdr:row>
          <xdr:rowOff>28575</xdr:rowOff>
        </xdr:from>
        <xdr:to>
          <xdr:col>6</xdr:col>
          <xdr:colOff>276225</xdr:colOff>
          <xdr:row>108</xdr:row>
          <xdr:rowOff>238125</xdr:rowOff>
        </xdr:to>
        <xdr:sp macro="" textlink="">
          <xdr:nvSpPr>
            <xdr:cNvPr id="25690" name="Check Box 90" hidden="1">
              <a:extLst>
                <a:ext uri="{63B3BB69-23CF-44E3-9099-C40C66FF867C}">
                  <a14:compatExt spid="_x0000_s25690"/>
                </a:ext>
                <a:ext uri="{FF2B5EF4-FFF2-40B4-BE49-F238E27FC236}">
                  <a16:creationId xmlns:a16="http://schemas.microsoft.com/office/drawing/2014/main" id="{00000000-0008-0000-0300-00005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106</xdr:row>
          <xdr:rowOff>28575</xdr:rowOff>
        </xdr:from>
        <xdr:to>
          <xdr:col>13</xdr:col>
          <xdr:colOff>276225</xdr:colOff>
          <xdr:row>106</xdr:row>
          <xdr:rowOff>238125</xdr:rowOff>
        </xdr:to>
        <xdr:sp macro="" textlink="">
          <xdr:nvSpPr>
            <xdr:cNvPr id="25691" name="Check Box 91" hidden="1">
              <a:extLst>
                <a:ext uri="{63B3BB69-23CF-44E3-9099-C40C66FF867C}">
                  <a14:compatExt spid="_x0000_s25691"/>
                </a:ext>
                <a:ext uri="{FF2B5EF4-FFF2-40B4-BE49-F238E27FC236}">
                  <a16:creationId xmlns:a16="http://schemas.microsoft.com/office/drawing/2014/main" id="{00000000-0008-0000-0300-00005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108</xdr:row>
          <xdr:rowOff>28575</xdr:rowOff>
        </xdr:from>
        <xdr:to>
          <xdr:col>13</xdr:col>
          <xdr:colOff>276225</xdr:colOff>
          <xdr:row>108</xdr:row>
          <xdr:rowOff>238125</xdr:rowOff>
        </xdr:to>
        <xdr:sp macro="" textlink="">
          <xdr:nvSpPr>
            <xdr:cNvPr id="25692" name="Check Box 92" hidden="1">
              <a:extLst>
                <a:ext uri="{63B3BB69-23CF-44E3-9099-C40C66FF867C}">
                  <a14:compatExt spid="_x0000_s25692"/>
                </a:ext>
                <a:ext uri="{FF2B5EF4-FFF2-40B4-BE49-F238E27FC236}">
                  <a16:creationId xmlns:a16="http://schemas.microsoft.com/office/drawing/2014/main" id="{00000000-0008-0000-0300-00005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109</xdr:row>
          <xdr:rowOff>28575</xdr:rowOff>
        </xdr:from>
        <xdr:to>
          <xdr:col>13</xdr:col>
          <xdr:colOff>276225</xdr:colOff>
          <xdr:row>109</xdr:row>
          <xdr:rowOff>238125</xdr:rowOff>
        </xdr:to>
        <xdr:sp macro="" textlink="">
          <xdr:nvSpPr>
            <xdr:cNvPr id="25693" name="Check Box 93" hidden="1">
              <a:extLst>
                <a:ext uri="{63B3BB69-23CF-44E3-9099-C40C66FF867C}">
                  <a14:compatExt spid="_x0000_s25693"/>
                </a:ext>
                <a:ext uri="{FF2B5EF4-FFF2-40B4-BE49-F238E27FC236}">
                  <a16:creationId xmlns:a16="http://schemas.microsoft.com/office/drawing/2014/main" id="{00000000-0008-0000-0300-00005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110</xdr:row>
          <xdr:rowOff>28575</xdr:rowOff>
        </xdr:from>
        <xdr:to>
          <xdr:col>13</xdr:col>
          <xdr:colOff>276225</xdr:colOff>
          <xdr:row>110</xdr:row>
          <xdr:rowOff>238125</xdr:rowOff>
        </xdr:to>
        <xdr:sp macro="" textlink="">
          <xdr:nvSpPr>
            <xdr:cNvPr id="25694" name="Check Box 94" hidden="1">
              <a:extLst>
                <a:ext uri="{63B3BB69-23CF-44E3-9099-C40C66FF867C}">
                  <a14:compatExt spid="_x0000_s25694"/>
                </a:ext>
                <a:ext uri="{FF2B5EF4-FFF2-40B4-BE49-F238E27FC236}">
                  <a16:creationId xmlns:a16="http://schemas.microsoft.com/office/drawing/2014/main" id="{00000000-0008-0000-0300-00005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106</xdr:row>
          <xdr:rowOff>28575</xdr:rowOff>
        </xdr:from>
        <xdr:to>
          <xdr:col>20</xdr:col>
          <xdr:colOff>276225</xdr:colOff>
          <xdr:row>106</xdr:row>
          <xdr:rowOff>238125</xdr:rowOff>
        </xdr:to>
        <xdr:sp macro="" textlink="">
          <xdr:nvSpPr>
            <xdr:cNvPr id="25695" name="Check Box 95" hidden="1">
              <a:extLst>
                <a:ext uri="{63B3BB69-23CF-44E3-9099-C40C66FF867C}">
                  <a14:compatExt spid="_x0000_s25695"/>
                </a:ext>
                <a:ext uri="{FF2B5EF4-FFF2-40B4-BE49-F238E27FC236}">
                  <a16:creationId xmlns:a16="http://schemas.microsoft.com/office/drawing/2014/main" id="{00000000-0008-0000-0300-00005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108</xdr:row>
          <xdr:rowOff>28575</xdr:rowOff>
        </xdr:from>
        <xdr:to>
          <xdr:col>20</xdr:col>
          <xdr:colOff>276225</xdr:colOff>
          <xdr:row>108</xdr:row>
          <xdr:rowOff>238125</xdr:rowOff>
        </xdr:to>
        <xdr:sp macro="" textlink="">
          <xdr:nvSpPr>
            <xdr:cNvPr id="25696" name="Check Box 96" hidden="1">
              <a:extLst>
                <a:ext uri="{63B3BB69-23CF-44E3-9099-C40C66FF867C}">
                  <a14:compatExt spid="_x0000_s25696"/>
                </a:ext>
                <a:ext uri="{FF2B5EF4-FFF2-40B4-BE49-F238E27FC236}">
                  <a16:creationId xmlns:a16="http://schemas.microsoft.com/office/drawing/2014/main" id="{00000000-0008-0000-0300-00006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109</xdr:row>
          <xdr:rowOff>28575</xdr:rowOff>
        </xdr:from>
        <xdr:to>
          <xdr:col>20</xdr:col>
          <xdr:colOff>276225</xdr:colOff>
          <xdr:row>109</xdr:row>
          <xdr:rowOff>238125</xdr:rowOff>
        </xdr:to>
        <xdr:sp macro="" textlink="">
          <xdr:nvSpPr>
            <xdr:cNvPr id="25697" name="Check Box 97" hidden="1">
              <a:extLst>
                <a:ext uri="{63B3BB69-23CF-44E3-9099-C40C66FF867C}">
                  <a14:compatExt spid="_x0000_s25697"/>
                </a:ext>
                <a:ext uri="{FF2B5EF4-FFF2-40B4-BE49-F238E27FC236}">
                  <a16:creationId xmlns:a16="http://schemas.microsoft.com/office/drawing/2014/main" id="{00000000-0008-0000-0300-00006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110</xdr:row>
          <xdr:rowOff>28575</xdr:rowOff>
        </xdr:from>
        <xdr:to>
          <xdr:col>20</xdr:col>
          <xdr:colOff>276225</xdr:colOff>
          <xdr:row>110</xdr:row>
          <xdr:rowOff>238125</xdr:rowOff>
        </xdr:to>
        <xdr:sp macro="" textlink="">
          <xdr:nvSpPr>
            <xdr:cNvPr id="25698" name="Check Box 98" hidden="1">
              <a:extLst>
                <a:ext uri="{63B3BB69-23CF-44E3-9099-C40C66FF867C}">
                  <a14:compatExt spid="_x0000_s25698"/>
                </a:ext>
                <a:ext uri="{FF2B5EF4-FFF2-40B4-BE49-F238E27FC236}">
                  <a16:creationId xmlns:a16="http://schemas.microsoft.com/office/drawing/2014/main" id="{00000000-0008-0000-0300-00006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127</xdr:row>
          <xdr:rowOff>28575</xdr:rowOff>
        </xdr:from>
        <xdr:to>
          <xdr:col>6</xdr:col>
          <xdr:colOff>276225</xdr:colOff>
          <xdr:row>127</xdr:row>
          <xdr:rowOff>238125</xdr:rowOff>
        </xdr:to>
        <xdr:sp macro="" textlink="">
          <xdr:nvSpPr>
            <xdr:cNvPr id="25699" name="Check Box 99" hidden="1">
              <a:extLst>
                <a:ext uri="{63B3BB69-23CF-44E3-9099-C40C66FF867C}">
                  <a14:compatExt spid="_x0000_s25699"/>
                </a:ext>
                <a:ext uri="{FF2B5EF4-FFF2-40B4-BE49-F238E27FC236}">
                  <a16:creationId xmlns:a16="http://schemas.microsoft.com/office/drawing/2014/main" id="{00000000-0008-0000-0300-00006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129</xdr:row>
          <xdr:rowOff>28575</xdr:rowOff>
        </xdr:from>
        <xdr:to>
          <xdr:col>6</xdr:col>
          <xdr:colOff>276225</xdr:colOff>
          <xdr:row>129</xdr:row>
          <xdr:rowOff>238125</xdr:rowOff>
        </xdr:to>
        <xdr:sp macro="" textlink="">
          <xdr:nvSpPr>
            <xdr:cNvPr id="25700" name="Check Box 100" hidden="1">
              <a:extLst>
                <a:ext uri="{63B3BB69-23CF-44E3-9099-C40C66FF867C}">
                  <a14:compatExt spid="_x0000_s25700"/>
                </a:ext>
                <a:ext uri="{FF2B5EF4-FFF2-40B4-BE49-F238E27FC236}">
                  <a16:creationId xmlns:a16="http://schemas.microsoft.com/office/drawing/2014/main" id="{00000000-0008-0000-0300-00006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130</xdr:row>
          <xdr:rowOff>28575</xdr:rowOff>
        </xdr:from>
        <xdr:to>
          <xdr:col>6</xdr:col>
          <xdr:colOff>276225</xdr:colOff>
          <xdr:row>130</xdr:row>
          <xdr:rowOff>238125</xdr:rowOff>
        </xdr:to>
        <xdr:sp macro="" textlink="">
          <xdr:nvSpPr>
            <xdr:cNvPr id="25701" name="Check Box 101" hidden="1">
              <a:extLst>
                <a:ext uri="{63B3BB69-23CF-44E3-9099-C40C66FF867C}">
                  <a14:compatExt spid="_x0000_s25701"/>
                </a:ext>
                <a:ext uri="{FF2B5EF4-FFF2-40B4-BE49-F238E27FC236}">
                  <a16:creationId xmlns:a16="http://schemas.microsoft.com/office/drawing/2014/main" id="{00000000-0008-0000-0300-00006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133</xdr:row>
          <xdr:rowOff>28575</xdr:rowOff>
        </xdr:from>
        <xdr:to>
          <xdr:col>6</xdr:col>
          <xdr:colOff>276225</xdr:colOff>
          <xdr:row>133</xdr:row>
          <xdr:rowOff>238125</xdr:rowOff>
        </xdr:to>
        <xdr:sp macro="" textlink="">
          <xdr:nvSpPr>
            <xdr:cNvPr id="25702" name="Check Box 102" hidden="1">
              <a:extLst>
                <a:ext uri="{63B3BB69-23CF-44E3-9099-C40C66FF867C}">
                  <a14:compatExt spid="_x0000_s25702"/>
                </a:ext>
                <a:ext uri="{FF2B5EF4-FFF2-40B4-BE49-F238E27FC236}">
                  <a16:creationId xmlns:a16="http://schemas.microsoft.com/office/drawing/2014/main" id="{00000000-0008-0000-0300-00006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138</xdr:row>
          <xdr:rowOff>28575</xdr:rowOff>
        </xdr:from>
        <xdr:to>
          <xdr:col>6</xdr:col>
          <xdr:colOff>276225</xdr:colOff>
          <xdr:row>138</xdr:row>
          <xdr:rowOff>238125</xdr:rowOff>
        </xdr:to>
        <xdr:sp macro="" textlink="">
          <xdr:nvSpPr>
            <xdr:cNvPr id="25703" name="Check Box 103" hidden="1">
              <a:extLst>
                <a:ext uri="{63B3BB69-23CF-44E3-9099-C40C66FF867C}">
                  <a14:compatExt spid="_x0000_s25703"/>
                </a:ext>
                <a:ext uri="{FF2B5EF4-FFF2-40B4-BE49-F238E27FC236}">
                  <a16:creationId xmlns:a16="http://schemas.microsoft.com/office/drawing/2014/main" id="{00000000-0008-0000-0300-00006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141</xdr:row>
          <xdr:rowOff>28575</xdr:rowOff>
        </xdr:from>
        <xdr:to>
          <xdr:col>6</xdr:col>
          <xdr:colOff>276225</xdr:colOff>
          <xdr:row>141</xdr:row>
          <xdr:rowOff>238125</xdr:rowOff>
        </xdr:to>
        <xdr:sp macro="" textlink="">
          <xdr:nvSpPr>
            <xdr:cNvPr id="25704" name="Check Box 104" hidden="1">
              <a:extLst>
                <a:ext uri="{63B3BB69-23CF-44E3-9099-C40C66FF867C}">
                  <a14:compatExt spid="_x0000_s25704"/>
                </a:ext>
                <a:ext uri="{FF2B5EF4-FFF2-40B4-BE49-F238E27FC236}">
                  <a16:creationId xmlns:a16="http://schemas.microsoft.com/office/drawing/2014/main" id="{00000000-0008-0000-0300-00006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144</xdr:row>
          <xdr:rowOff>28575</xdr:rowOff>
        </xdr:from>
        <xdr:to>
          <xdr:col>6</xdr:col>
          <xdr:colOff>276225</xdr:colOff>
          <xdr:row>144</xdr:row>
          <xdr:rowOff>238125</xdr:rowOff>
        </xdr:to>
        <xdr:sp macro="" textlink="">
          <xdr:nvSpPr>
            <xdr:cNvPr id="25705" name="Check Box 105" hidden="1">
              <a:extLst>
                <a:ext uri="{63B3BB69-23CF-44E3-9099-C40C66FF867C}">
                  <a14:compatExt spid="_x0000_s25705"/>
                </a:ext>
                <a:ext uri="{FF2B5EF4-FFF2-40B4-BE49-F238E27FC236}">
                  <a16:creationId xmlns:a16="http://schemas.microsoft.com/office/drawing/2014/main" id="{00000000-0008-0000-0300-00006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145</xdr:row>
          <xdr:rowOff>28575</xdr:rowOff>
        </xdr:from>
        <xdr:to>
          <xdr:col>6</xdr:col>
          <xdr:colOff>276225</xdr:colOff>
          <xdr:row>145</xdr:row>
          <xdr:rowOff>238125</xdr:rowOff>
        </xdr:to>
        <xdr:sp macro="" textlink="">
          <xdr:nvSpPr>
            <xdr:cNvPr id="25706" name="Check Box 106" hidden="1">
              <a:extLst>
                <a:ext uri="{63B3BB69-23CF-44E3-9099-C40C66FF867C}">
                  <a14:compatExt spid="_x0000_s25706"/>
                </a:ext>
                <a:ext uri="{FF2B5EF4-FFF2-40B4-BE49-F238E27FC236}">
                  <a16:creationId xmlns:a16="http://schemas.microsoft.com/office/drawing/2014/main" id="{00000000-0008-0000-0300-00006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127</xdr:row>
          <xdr:rowOff>28575</xdr:rowOff>
        </xdr:from>
        <xdr:to>
          <xdr:col>13</xdr:col>
          <xdr:colOff>276225</xdr:colOff>
          <xdr:row>127</xdr:row>
          <xdr:rowOff>238125</xdr:rowOff>
        </xdr:to>
        <xdr:sp macro="" textlink="">
          <xdr:nvSpPr>
            <xdr:cNvPr id="25707" name="Check Box 107" hidden="1">
              <a:extLst>
                <a:ext uri="{63B3BB69-23CF-44E3-9099-C40C66FF867C}">
                  <a14:compatExt spid="_x0000_s25707"/>
                </a:ext>
                <a:ext uri="{FF2B5EF4-FFF2-40B4-BE49-F238E27FC236}">
                  <a16:creationId xmlns:a16="http://schemas.microsoft.com/office/drawing/2014/main" id="{00000000-0008-0000-0300-00006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129</xdr:row>
          <xdr:rowOff>28575</xdr:rowOff>
        </xdr:from>
        <xdr:to>
          <xdr:col>13</xdr:col>
          <xdr:colOff>276225</xdr:colOff>
          <xdr:row>129</xdr:row>
          <xdr:rowOff>238125</xdr:rowOff>
        </xdr:to>
        <xdr:sp macro="" textlink="">
          <xdr:nvSpPr>
            <xdr:cNvPr id="25708" name="Check Box 108" hidden="1">
              <a:extLst>
                <a:ext uri="{63B3BB69-23CF-44E3-9099-C40C66FF867C}">
                  <a14:compatExt spid="_x0000_s25708"/>
                </a:ext>
                <a:ext uri="{FF2B5EF4-FFF2-40B4-BE49-F238E27FC236}">
                  <a16:creationId xmlns:a16="http://schemas.microsoft.com/office/drawing/2014/main" id="{00000000-0008-0000-0300-00006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130</xdr:row>
          <xdr:rowOff>28575</xdr:rowOff>
        </xdr:from>
        <xdr:to>
          <xdr:col>13</xdr:col>
          <xdr:colOff>276225</xdr:colOff>
          <xdr:row>130</xdr:row>
          <xdr:rowOff>238125</xdr:rowOff>
        </xdr:to>
        <xdr:sp macro="" textlink="">
          <xdr:nvSpPr>
            <xdr:cNvPr id="25709" name="Check Box 109" hidden="1">
              <a:extLst>
                <a:ext uri="{63B3BB69-23CF-44E3-9099-C40C66FF867C}">
                  <a14:compatExt spid="_x0000_s25709"/>
                </a:ext>
                <a:ext uri="{FF2B5EF4-FFF2-40B4-BE49-F238E27FC236}">
                  <a16:creationId xmlns:a16="http://schemas.microsoft.com/office/drawing/2014/main" id="{00000000-0008-0000-0300-00006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133</xdr:row>
          <xdr:rowOff>28575</xdr:rowOff>
        </xdr:from>
        <xdr:to>
          <xdr:col>13</xdr:col>
          <xdr:colOff>276225</xdr:colOff>
          <xdr:row>133</xdr:row>
          <xdr:rowOff>238125</xdr:rowOff>
        </xdr:to>
        <xdr:sp macro="" textlink="">
          <xdr:nvSpPr>
            <xdr:cNvPr id="25710" name="Check Box 110" hidden="1">
              <a:extLst>
                <a:ext uri="{63B3BB69-23CF-44E3-9099-C40C66FF867C}">
                  <a14:compatExt spid="_x0000_s25710"/>
                </a:ext>
                <a:ext uri="{FF2B5EF4-FFF2-40B4-BE49-F238E27FC236}">
                  <a16:creationId xmlns:a16="http://schemas.microsoft.com/office/drawing/2014/main" id="{00000000-0008-0000-0300-00006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136</xdr:row>
          <xdr:rowOff>28575</xdr:rowOff>
        </xdr:from>
        <xdr:to>
          <xdr:col>13</xdr:col>
          <xdr:colOff>276225</xdr:colOff>
          <xdr:row>136</xdr:row>
          <xdr:rowOff>238125</xdr:rowOff>
        </xdr:to>
        <xdr:sp macro="" textlink="">
          <xdr:nvSpPr>
            <xdr:cNvPr id="25711" name="Check Box 111" hidden="1">
              <a:extLst>
                <a:ext uri="{63B3BB69-23CF-44E3-9099-C40C66FF867C}">
                  <a14:compatExt spid="_x0000_s25711"/>
                </a:ext>
                <a:ext uri="{FF2B5EF4-FFF2-40B4-BE49-F238E27FC236}">
                  <a16:creationId xmlns:a16="http://schemas.microsoft.com/office/drawing/2014/main" id="{00000000-0008-0000-0300-00006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138</xdr:row>
          <xdr:rowOff>28575</xdr:rowOff>
        </xdr:from>
        <xdr:to>
          <xdr:col>13</xdr:col>
          <xdr:colOff>276225</xdr:colOff>
          <xdr:row>138</xdr:row>
          <xdr:rowOff>238125</xdr:rowOff>
        </xdr:to>
        <xdr:sp macro="" textlink="">
          <xdr:nvSpPr>
            <xdr:cNvPr id="25712" name="Check Box 112" hidden="1">
              <a:extLst>
                <a:ext uri="{63B3BB69-23CF-44E3-9099-C40C66FF867C}">
                  <a14:compatExt spid="_x0000_s25712"/>
                </a:ext>
                <a:ext uri="{FF2B5EF4-FFF2-40B4-BE49-F238E27FC236}">
                  <a16:creationId xmlns:a16="http://schemas.microsoft.com/office/drawing/2014/main" id="{00000000-0008-0000-0300-00007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141</xdr:row>
          <xdr:rowOff>28575</xdr:rowOff>
        </xdr:from>
        <xdr:to>
          <xdr:col>13</xdr:col>
          <xdr:colOff>276225</xdr:colOff>
          <xdr:row>141</xdr:row>
          <xdr:rowOff>238125</xdr:rowOff>
        </xdr:to>
        <xdr:sp macro="" textlink="">
          <xdr:nvSpPr>
            <xdr:cNvPr id="25713" name="Check Box 113" hidden="1">
              <a:extLst>
                <a:ext uri="{63B3BB69-23CF-44E3-9099-C40C66FF867C}">
                  <a14:compatExt spid="_x0000_s25713"/>
                </a:ext>
                <a:ext uri="{FF2B5EF4-FFF2-40B4-BE49-F238E27FC236}">
                  <a16:creationId xmlns:a16="http://schemas.microsoft.com/office/drawing/2014/main" id="{00000000-0008-0000-0300-00007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144</xdr:row>
          <xdr:rowOff>28575</xdr:rowOff>
        </xdr:from>
        <xdr:to>
          <xdr:col>13</xdr:col>
          <xdr:colOff>276225</xdr:colOff>
          <xdr:row>144</xdr:row>
          <xdr:rowOff>238125</xdr:rowOff>
        </xdr:to>
        <xdr:sp macro="" textlink="">
          <xdr:nvSpPr>
            <xdr:cNvPr id="25714" name="Check Box 114" hidden="1">
              <a:extLst>
                <a:ext uri="{63B3BB69-23CF-44E3-9099-C40C66FF867C}">
                  <a14:compatExt spid="_x0000_s25714"/>
                </a:ext>
                <a:ext uri="{FF2B5EF4-FFF2-40B4-BE49-F238E27FC236}">
                  <a16:creationId xmlns:a16="http://schemas.microsoft.com/office/drawing/2014/main" id="{00000000-0008-0000-0300-00007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145</xdr:row>
          <xdr:rowOff>28575</xdr:rowOff>
        </xdr:from>
        <xdr:to>
          <xdr:col>13</xdr:col>
          <xdr:colOff>276225</xdr:colOff>
          <xdr:row>145</xdr:row>
          <xdr:rowOff>238125</xdr:rowOff>
        </xdr:to>
        <xdr:sp macro="" textlink="">
          <xdr:nvSpPr>
            <xdr:cNvPr id="25715" name="Check Box 115" hidden="1">
              <a:extLst>
                <a:ext uri="{63B3BB69-23CF-44E3-9099-C40C66FF867C}">
                  <a14:compatExt spid="_x0000_s25715"/>
                </a:ext>
                <a:ext uri="{FF2B5EF4-FFF2-40B4-BE49-F238E27FC236}">
                  <a16:creationId xmlns:a16="http://schemas.microsoft.com/office/drawing/2014/main" id="{00000000-0008-0000-0300-00007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127</xdr:row>
          <xdr:rowOff>28575</xdr:rowOff>
        </xdr:from>
        <xdr:to>
          <xdr:col>20</xdr:col>
          <xdr:colOff>276225</xdr:colOff>
          <xdr:row>127</xdr:row>
          <xdr:rowOff>238125</xdr:rowOff>
        </xdr:to>
        <xdr:sp macro="" textlink="">
          <xdr:nvSpPr>
            <xdr:cNvPr id="25716" name="Check Box 116" hidden="1">
              <a:extLst>
                <a:ext uri="{63B3BB69-23CF-44E3-9099-C40C66FF867C}">
                  <a14:compatExt spid="_x0000_s25716"/>
                </a:ext>
                <a:ext uri="{FF2B5EF4-FFF2-40B4-BE49-F238E27FC236}">
                  <a16:creationId xmlns:a16="http://schemas.microsoft.com/office/drawing/2014/main" id="{00000000-0008-0000-0300-00007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129</xdr:row>
          <xdr:rowOff>28575</xdr:rowOff>
        </xdr:from>
        <xdr:to>
          <xdr:col>20</xdr:col>
          <xdr:colOff>276225</xdr:colOff>
          <xdr:row>129</xdr:row>
          <xdr:rowOff>238125</xdr:rowOff>
        </xdr:to>
        <xdr:sp macro="" textlink="">
          <xdr:nvSpPr>
            <xdr:cNvPr id="25717" name="Check Box 117" hidden="1">
              <a:extLst>
                <a:ext uri="{63B3BB69-23CF-44E3-9099-C40C66FF867C}">
                  <a14:compatExt spid="_x0000_s25717"/>
                </a:ext>
                <a:ext uri="{FF2B5EF4-FFF2-40B4-BE49-F238E27FC236}">
                  <a16:creationId xmlns:a16="http://schemas.microsoft.com/office/drawing/2014/main" id="{00000000-0008-0000-0300-00007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130</xdr:row>
          <xdr:rowOff>28575</xdr:rowOff>
        </xdr:from>
        <xdr:to>
          <xdr:col>20</xdr:col>
          <xdr:colOff>276225</xdr:colOff>
          <xdr:row>130</xdr:row>
          <xdr:rowOff>238125</xdr:rowOff>
        </xdr:to>
        <xdr:sp macro="" textlink="">
          <xdr:nvSpPr>
            <xdr:cNvPr id="25718" name="Check Box 118" hidden="1">
              <a:extLst>
                <a:ext uri="{63B3BB69-23CF-44E3-9099-C40C66FF867C}">
                  <a14:compatExt spid="_x0000_s25718"/>
                </a:ext>
                <a:ext uri="{FF2B5EF4-FFF2-40B4-BE49-F238E27FC236}">
                  <a16:creationId xmlns:a16="http://schemas.microsoft.com/office/drawing/2014/main" id="{00000000-0008-0000-0300-00007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136</xdr:row>
          <xdr:rowOff>28575</xdr:rowOff>
        </xdr:from>
        <xdr:to>
          <xdr:col>20</xdr:col>
          <xdr:colOff>276225</xdr:colOff>
          <xdr:row>136</xdr:row>
          <xdr:rowOff>238125</xdr:rowOff>
        </xdr:to>
        <xdr:sp macro="" textlink="">
          <xdr:nvSpPr>
            <xdr:cNvPr id="25719" name="Check Box 119" hidden="1">
              <a:extLst>
                <a:ext uri="{63B3BB69-23CF-44E3-9099-C40C66FF867C}">
                  <a14:compatExt spid="_x0000_s25719"/>
                </a:ext>
                <a:ext uri="{FF2B5EF4-FFF2-40B4-BE49-F238E27FC236}">
                  <a16:creationId xmlns:a16="http://schemas.microsoft.com/office/drawing/2014/main" id="{00000000-0008-0000-0300-00007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144</xdr:row>
          <xdr:rowOff>28575</xdr:rowOff>
        </xdr:from>
        <xdr:to>
          <xdr:col>20</xdr:col>
          <xdr:colOff>276225</xdr:colOff>
          <xdr:row>144</xdr:row>
          <xdr:rowOff>238125</xdr:rowOff>
        </xdr:to>
        <xdr:sp macro="" textlink="">
          <xdr:nvSpPr>
            <xdr:cNvPr id="25720" name="Check Box 120" hidden="1">
              <a:extLst>
                <a:ext uri="{63B3BB69-23CF-44E3-9099-C40C66FF867C}">
                  <a14:compatExt spid="_x0000_s25720"/>
                </a:ext>
                <a:ext uri="{FF2B5EF4-FFF2-40B4-BE49-F238E27FC236}">
                  <a16:creationId xmlns:a16="http://schemas.microsoft.com/office/drawing/2014/main" id="{00000000-0008-0000-0300-00007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145</xdr:row>
          <xdr:rowOff>28575</xdr:rowOff>
        </xdr:from>
        <xdr:to>
          <xdr:col>20</xdr:col>
          <xdr:colOff>276225</xdr:colOff>
          <xdr:row>145</xdr:row>
          <xdr:rowOff>238125</xdr:rowOff>
        </xdr:to>
        <xdr:sp macro="" textlink="">
          <xdr:nvSpPr>
            <xdr:cNvPr id="25721" name="Check Box 121" hidden="1">
              <a:extLst>
                <a:ext uri="{63B3BB69-23CF-44E3-9099-C40C66FF867C}">
                  <a14:compatExt spid="_x0000_s25721"/>
                </a:ext>
                <a:ext uri="{FF2B5EF4-FFF2-40B4-BE49-F238E27FC236}">
                  <a16:creationId xmlns:a16="http://schemas.microsoft.com/office/drawing/2014/main" id="{00000000-0008-0000-0300-00007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94</xdr:row>
          <xdr:rowOff>28575</xdr:rowOff>
        </xdr:from>
        <xdr:to>
          <xdr:col>13</xdr:col>
          <xdr:colOff>276225</xdr:colOff>
          <xdr:row>94</xdr:row>
          <xdr:rowOff>238125</xdr:rowOff>
        </xdr:to>
        <xdr:sp macro="" textlink="">
          <xdr:nvSpPr>
            <xdr:cNvPr id="25722" name="Check Box 122" hidden="1">
              <a:extLst>
                <a:ext uri="{63B3BB69-23CF-44E3-9099-C40C66FF867C}">
                  <a14:compatExt spid="_x0000_s25722"/>
                </a:ext>
                <a:ext uri="{FF2B5EF4-FFF2-40B4-BE49-F238E27FC236}">
                  <a16:creationId xmlns:a16="http://schemas.microsoft.com/office/drawing/2014/main" id="{00000000-0008-0000-0300-00007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94</xdr:row>
          <xdr:rowOff>28575</xdr:rowOff>
        </xdr:from>
        <xdr:to>
          <xdr:col>20</xdr:col>
          <xdr:colOff>276225</xdr:colOff>
          <xdr:row>94</xdr:row>
          <xdr:rowOff>238125</xdr:rowOff>
        </xdr:to>
        <xdr:sp macro="" textlink="">
          <xdr:nvSpPr>
            <xdr:cNvPr id="25723" name="Check Box 123" hidden="1">
              <a:extLst>
                <a:ext uri="{63B3BB69-23CF-44E3-9099-C40C66FF867C}">
                  <a14:compatExt spid="_x0000_s25723"/>
                </a:ext>
                <a:ext uri="{FF2B5EF4-FFF2-40B4-BE49-F238E27FC236}">
                  <a16:creationId xmlns:a16="http://schemas.microsoft.com/office/drawing/2014/main" id="{00000000-0008-0000-0300-00007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143</xdr:row>
          <xdr:rowOff>28575</xdr:rowOff>
        </xdr:from>
        <xdr:to>
          <xdr:col>6</xdr:col>
          <xdr:colOff>276225</xdr:colOff>
          <xdr:row>143</xdr:row>
          <xdr:rowOff>238125</xdr:rowOff>
        </xdr:to>
        <xdr:sp macro="" textlink="">
          <xdr:nvSpPr>
            <xdr:cNvPr id="25724" name="Check Box 124" hidden="1">
              <a:extLst>
                <a:ext uri="{63B3BB69-23CF-44E3-9099-C40C66FF867C}">
                  <a14:compatExt spid="_x0000_s25724"/>
                </a:ext>
                <a:ext uri="{FF2B5EF4-FFF2-40B4-BE49-F238E27FC236}">
                  <a16:creationId xmlns:a16="http://schemas.microsoft.com/office/drawing/2014/main" id="{00000000-0008-0000-0300-00007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143</xdr:row>
          <xdr:rowOff>28575</xdr:rowOff>
        </xdr:from>
        <xdr:to>
          <xdr:col>13</xdr:col>
          <xdr:colOff>276225</xdr:colOff>
          <xdr:row>143</xdr:row>
          <xdr:rowOff>238125</xdr:rowOff>
        </xdr:to>
        <xdr:sp macro="" textlink="">
          <xdr:nvSpPr>
            <xdr:cNvPr id="25725" name="Check Box 125" hidden="1">
              <a:extLst>
                <a:ext uri="{63B3BB69-23CF-44E3-9099-C40C66FF867C}">
                  <a14:compatExt spid="_x0000_s25725"/>
                </a:ext>
                <a:ext uri="{FF2B5EF4-FFF2-40B4-BE49-F238E27FC236}">
                  <a16:creationId xmlns:a16="http://schemas.microsoft.com/office/drawing/2014/main" id="{00000000-0008-0000-0300-00007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143</xdr:row>
          <xdr:rowOff>28575</xdr:rowOff>
        </xdr:from>
        <xdr:to>
          <xdr:col>20</xdr:col>
          <xdr:colOff>276225</xdr:colOff>
          <xdr:row>143</xdr:row>
          <xdr:rowOff>238125</xdr:rowOff>
        </xdr:to>
        <xdr:sp macro="" textlink="">
          <xdr:nvSpPr>
            <xdr:cNvPr id="25726" name="Check Box 126" hidden="1">
              <a:extLst>
                <a:ext uri="{63B3BB69-23CF-44E3-9099-C40C66FF867C}">
                  <a14:compatExt spid="_x0000_s25726"/>
                </a:ext>
                <a:ext uri="{FF2B5EF4-FFF2-40B4-BE49-F238E27FC236}">
                  <a16:creationId xmlns:a16="http://schemas.microsoft.com/office/drawing/2014/main" id="{00000000-0008-0000-0300-00007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142</xdr:row>
          <xdr:rowOff>28575</xdr:rowOff>
        </xdr:from>
        <xdr:to>
          <xdr:col>6</xdr:col>
          <xdr:colOff>276225</xdr:colOff>
          <xdr:row>142</xdr:row>
          <xdr:rowOff>238125</xdr:rowOff>
        </xdr:to>
        <xdr:sp macro="" textlink="">
          <xdr:nvSpPr>
            <xdr:cNvPr id="25727" name="Check Box 127" hidden="1">
              <a:extLst>
                <a:ext uri="{63B3BB69-23CF-44E3-9099-C40C66FF867C}">
                  <a14:compatExt spid="_x0000_s25727"/>
                </a:ext>
                <a:ext uri="{FF2B5EF4-FFF2-40B4-BE49-F238E27FC236}">
                  <a16:creationId xmlns:a16="http://schemas.microsoft.com/office/drawing/2014/main" id="{00000000-0008-0000-0300-00007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142</xdr:row>
          <xdr:rowOff>28575</xdr:rowOff>
        </xdr:from>
        <xdr:to>
          <xdr:col>13</xdr:col>
          <xdr:colOff>276225</xdr:colOff>
          <xdr:row>142</xdr:row>
          <xdr:rowOff>238125</xdr:rowOff>
        </xdr:to>
        <xdr:sp macro="" textlink="">
          <xdr:nvSpPr>
            <xdr:cNvPr id="25728" name="Check Box 128" hidden="1">
              <a:extLst>
                <a:ext uri="{63B3BB69-23CF-44E3-9099-C40C66FF867C}">
                  <a14:compatExt spid="_x0000_s25728"/>
                </a:ext>
                <a:ext uri="{FF2B5EF4-FFF2-40B4-BE49-F238E27FC236}">
                  <a16:creationId xmlns:a16="http://schemas.microsoft.com/office/drawing/2014/main" id="{00000000-0008-0000-0300-00008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131</xdr:row>
          <xdr:rowOff>28575</xdr:rowOff>
        </xdr:from>
        <xdr:to>
          <xdr:col>6</xdr:col>
          <xdr:colOff>276225</xdr:colOff>
          <xdr:row>131</xdr:row>
          <xdr:rowOff>238125</xdr:rowOff>
        </xdr:to>
        <xdr:sp macro="" textlink="">
          <xdr:nvSpPr>
            <xdr:cNvPr id="25729" name="Check Box 129" hidden="1">
              <a:extLst>
                <a:ext uri="{63B3BB69-23CF-44E3-9099-C40C66FF867C}">
                  <a14:compatExt spid="_x0000_s25729"/>
                </a:ext>
                <a:ext uri="{FF2B5EF4-FFF2-40B4-BE49-F238E27FC236}">
                  <a16:creationId xmlns:a16="http://schemas.microsoft.com/office/drawing/2014/main" id="{00000000-0008-0000-0300-00008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131</xdr:row>
          <xdr:rowOff>28575</xdr:rowOff>
        </xdr:from>
        <xdr:to>
          <xdr:col>13</xdr:col>
          <xdr:colOff>276225</xdr:colOff>
          <xdr:row>131</xdr:row>
          <xdr:rowOff>238125</xdr:rowOff>
        </xdr:to>
        <xdr:sp macro="" textlink="">
          <xdr:nvSpPr>
            <xdr:cNvPr id="25730" name="Check Box 130" hidden="1">
              <a:extLst>
                <a:ext uri="{63B3BB69-23CF-44E3-9099-C40C66FF867C}">
                  <a14:compatExt spid="_x0000_s25730"/>
                </a:ext>
                <a:ext uri="{FF2B5EF4-FFF2-40B4-BE49-F238E27FC236}">
                  <a16:creationId xmlns:a16="http://schemas.microsoft.com/office/drawing/2014/main" id="{00000000-0008-0000-0300-00008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131</xdr:row>
          <xdr:rowOff>28575</xdr:rowOff>
        </xdr:from>
        <xdr:to>
          <xdr:col>20</xdr:col>
          <xdr:colOff>276225</xdr:colOff>
          <xdr:row>131</xdr:row>
          <xdr:rowOff>238125</xdr:rowOff>
        </xdr:to>
        <xdr:sp macro="" textlink="">
          <xdr:nvSpPr>
            <xdr:cNvPr id="25731" name="Check Box 131" hidden="1">
              <a:extLst>
                <a:ext uri="{63B3BB69-23CF-44E3-9099-C40C66FF867C}">
                  <a14:compatExt spid="_x0000_s25731"/>
                </a:ext>
                <a:ext uri="{FF2B5EF4-FFF2-40B4-BE49-F238E27FC236}">
                  <a16:creationId xmlns:a16="http://schemas.microsoft.com/office/drawing/2014/main" id="{00000000-0008-0000-0300-00008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136</xdr:row>
          <xdr:rowOff>28575</xdr:rowOff>
        </xdr:from>
        <xdr:to>
          <xdr:col>6</xdr:col>
          <xdr:colOff>276225</xdr:colOff>
          <xdr:row>136</xdr:row>
          <xdr:rowOff>238125</xdr:rowOff>
        </xdr:to>
        <xdr:sp macro="" textlink="">
          <xdr:nvSpPr>
            <xdr:cNvPr id="25732" name="Check Box 132" hidden="1">
              <a:extLst>
                <a:ext uri="{63B3BB69-23CF-44E3-9099-C40C66FF867C}">
                  <a14:compatExt spid="_x0000_s25732"/>
                </a:ext>
                <a:ext uri="{FF2B5EF4-FFF2-40B4-BE49-F238E27FC236}">
                  <a16:creationId xmlns:a16="http://schemas.microsoft.com/office/drawing/2014/main" id="{00000000-0008-0000-0300-00008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126</xdr:row>
          <xdr:rowOff>38100</xdr:rowOff>
        </xdr:from>
        <xdr:to>
          <xdr:col>10</xdr:col>
          <xdr:colOff>114300</xdr:colOff>
          <xdr:row>126</xdr:row>
          <xdr:rowOff>238125</xdr:rowOff>
        </xdr:to>
        <xdr:sp macro="" textlink="">
          <xdr:nvSpPr>
            <xdr:cNvPr id="25733" name="Check Box 133" hidden="1">
              <a:extLst>
                <a:ext uri="{63B3BB69-23CF-44E3-9099-C40C66FF867C}">
                  <a14:compatExt spid="_x0000_s25733"/>
                </a:ext>
                <a:ext uri="{FF2B5EF4-FFF2-40B4-BE49-F238E27FC236}">
                  <a16:creationId xmlns:a16="http://schemas.microsoft.com/office/drawing/2014/main" id="{00000000-0008-0000-0300-00008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126</xdr:row>
          <xdr:rowOff>28575</xdr:rowOff>
        </xdr:from>
        <xdr:to>
          <xdr:col>11</xdr:col>
          <xdr:colOff>200025</xdr:colOff>
          <xdr:row>126</xdr:row>
          <xdr:rowOff>228600</xdr:rowOff>
        </xdr:to>
        <xdr:sp macro="" textlink="">
          <xdr:nvSpPr>
            <xdr:cNvPr id="25734" name="Check Box 134" hidden="1">
              <a:extLst>
                <a:ext uri="{63B3BB69-23CF-44E3-9099-C40C66FF867C}">
                  <a14:compatExt spid="_x0000_s25734"/>
                </a:ext>
                <a:ext uri="{FF2B5EF4-FFF2-40B4-BE49-F238E27FC236}">
                  <a16:creationId xmlns:a16="http://schemas.microsoft.com/office/drawing/2014/main" id="{00000000-0008-0000-0300-00008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105</xdr:row>
          <xdr:rowOff>28575</xdr:rowOff>
        </xdr:from>
        <xdr:to>
          <xdr:col>10</xdr:col>
          <xdr:colOff>114300</xdr:colOff>
          <xdr:row>105</xdr:row>
          <xdr:rowOff>228600</xdr:rowOff>
        </xdr:to>
        <xdr:sp macro="" textlink="">
          <xdr:nvSpPr>
            <xdr:cNvPr id="25735" name="Check Box 135" hidden="1">
              <a:extLst>
                <a:ext uri="{63B3BB69-23CF-44E3-9099-C40C66FF867C}">
                  <a14:compatExt spid="_x0000_s25735"/>
                </a:ext>
                <a:ext uri="{FF2B5EF4-FFF2-40B4-BE49-F238E27FC236}">
                  <a16:creationId xmlns:a16="http://schemas.microsoft.com/office/drawing/2014/main" id="{00000000-0008-0000-0300-00008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105</xdr:row>
          <xdr:rowOff>19050</xdr:rowOff>
        </xdr:from>
        <xdr:to>
          <xdr:col>11</xdr:col>
          <xdr:colOff>180975</xdr:colOff>
          <xdr:row>105</xdr:row>
          <xdr:rowOff>219075</xdr:rowOff>
        </xdr:to>
        <xdr:sp macro="" textlink="">
          <xdr:nvSpPr>
            <xdr:cNvPr id="25736" name="Check Box 136" hidden="1">
              <a:extLst>
                <a:ext uri="{63B3BB69-23CF-44E3-9099-C40C66FF867C}">
                  <a14:compatExt spid="_x0000_s25736"/>
                </a:ext>
                <a:ext uri="{FF2B5EF4-FFF2-40B4-BE49-F238E27FC236}">
                  <a16:creationId xmlns:a16="http://schemas.microsoft.com/office/drawing/2014/main" id="{00000000-0008-0000-0300-00008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88</xdr:row>
          <xdr:rowOff>28575</xdr:rowOff>
        </xdr:from>
        <xdr:to>
          <xdr:col>10</xdr:col>
          <xdr:colOff>114300</xdr:colOff>
          <xdr:row>88</xdr:row>
          <xdr:rowOff>228600</xdr:rowOff>
        </xdr:to>
        <xdr:sp macro="" textlink="">
          <xdr:nvSpPr>
            <xdr:cNvPr id="25737" name="Check Box 137" hidden="1">
              <a:extLst>
                <a:ext uri="{63B3BB69-23CF-44E3-9099-C40C66FF867C}">
                  <a14:compatExt spid="_x0000_s25737"/>
                </a:ext>
                <a:ext uri="{FF2B5EF4-FFF2-40B4-BE49-F238E27FC236}">
                  <a16:creationId xmlns:a16="http://schemas.microsoft.com/office/drawing/2014/main" id="{00000000-0008-0000-0300-00008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88</xdr:row>
          <xdr:rowOff>19050</xdr:rowOff>
        </xdr:from>
        <xdr:to>
          <xdr:col>11</xdr:col>
          <xdr:colOff>180975</xdr:colOff>
          <xdr:row>88</xdr:row>
          <xdr:rowOff>219075</xdr:rowOff>
        </xdr:to>
        <xdr:sp macro="" textlink="">
          <xdr:nvSpPr>
            <xdr:cNvPr id="25738" name="Check Box 138" hidden="1">
              <a:extLst>
                <a:ext uri="{63B3BB69-23CF-44E3-9099-C40C66FF867C}">
                  <a14:compatExt spid="_x0000_s25738"/>
                </a:ext>
                <a:ext uri="{FF2B5EF4-FFF2-40B4-BE49-F238E27FC236}">
                  <a16:creationId xmlns:a16="http://schemas.microsoft.com/office/drawing/2014/main" id="{00000000-0008-0000-0300-00008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68</xdr:row>
          <xdr:rowOff>28575</xdr:rowOff>
        </xdr:from>
        <xdr:to>
          <xdr:col>10</xdr:col>
          <xdr:colOff>114300</xdr:colOff>
          <xdr:row>68</xdr:row>
          <xdr:rowOff>228600</xdr:rowOff>
        </xdr:to>
        <xdr:sp macro="" textlink="">
          <xdr:nvSpPr>
            <xdr:cNvPr id="25739" name="Check Box 139" hidden="1">
              <a:extLst>
                <a:ext uri="{63B3BB69-23CF-44E3-9099-C40C66FF867C}">
                  <a14:compatExt spid="_x0000_s25739"/>
                </a:ext>
                <a:ext uri="{FF2B5EF4-FFF2-40B4-BE49-F238E27FC236}">
                  <a16:creationId xmlns:a16="http://schemas.microsoft.com/office/drawing/2014/main" id="{00000000-0008-0000-0300-00008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68</xdr:row>
          <xdr:rowOff>19050</xdr:rowOff>
        </xdr:from>
        <xdr:to>
          <xdr:col>11</xdr:col>
          <xdr:colOff>180975</xdr:colOff>
          <xdr:row>68</xdr:row>
          <xdr:rowOff>219075</xdr:rowOff>
        </xdr:to>
        <xdr:sp macro="" textlink="">
          <xdr:nvSpPr>
            <xdr:cNvPr id="25740" name="Check Box 140" hidden="1">
              <a:extLst>
                <a:ext uri="{63B3BB69-23CF-44E3-9099-C40C66FF867C}">
                  <a14:compatExt spid="_x0000_s25740"/>
                </a:ext>
                <a:ext uri="{FF2B5EF4-FFF2-40B4-BE49-F238E27FC236}">
                  <a16:creationId xmlns:a16="http://schemas.microsoft.com/office/drawing/2014/main" id="{00000000-0008-0000-0300-00008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41</xdr:row>
          <xdr:rowOff>28575</xdr:rowOff>
        </xdr:from>
        <xdr:to>
          <xdr:col>10</xdr:col>
          <xdr:colOff>114300</xdr:colOff>
          <xdr:row>41</xdr:row>
          <xdr:rowOff>228600</xdr:rowOff>
        </xdr:to>
        <xdr:sp macro="" textlink="">
          <xdr:nvSpPr>
            <xdr:cNvPr id="25741" name="Check Box 141" hidden="1">
              <a:extLst>
                <a:ext uri="{63B3BB69-23CF-44E3-9099-C40C66FF867C}">
                  <a14:compatExt spid="_x0000_s25741"/>
                </a:ext>
                <a:ext uri="{FF2B5EF4-FFF2-40B4-BE49-F238E27FC236}">
                  <a16:creationId xmlns:a16="http://schemas.microsoft.com/office/drawing/2014/main" id="{00000000-0008-0000-0300-00008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41</xdr:row>
          <xdr:rowOff>19050</xdr:rowOff>
        </xdr:from>
        <xdr:to>
          <xdr:col>11</xdr:col>
          <xdr:colOff>180975</xdr:colOff>
          <xdr:row>41</xdr:row>
          <xdr:rowOff>219075</xdr:rowOff>
        </xdr:to>
        <xdr:sp macro="" textlink="">
          <xdr:nvSpPr>
            <xdr:cNvPr id="25742" name="Check Box 142" hidden="1">
              <a:extLst>
                <a:ext uri="{63B3BB69-23CF-44E3-9099-C40C66FF867C}">
                  <a14:compatExt spid="_x0000_s25742"/>
                </a:ext>
                <a:ext uri="{FF2B5EF4-FFF2-40B4-BE49-F238E27FC236}">
                  <a16:creationId xmlns:a16="http://schemas.microsoft.com/office/drawing/2014/main" id="{00000000-0008-0000-0300-00008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140</xdr:row>
          <xdr:rowOff>38100</xdr:rowOff>
        </xdr:from>
        <xdr:to>
          <xdr:col>10</xdr:col>
          <xdr:colOff>114300</xdr:colOff>
          <xdr:row>140</xdr:row>
          <xdr:rowOff>238125</xdr:rowOff>
        </xdr:to>
        <xdr:sp macro="" textlink="">
          <xdr:nvSpPr>
            <xdr:cNvPr id="25743" name="Check Box 143" hidden="1">
              <a:extLst>
                <a:ext uri="{63B3BB69-23CF-44E3-9099-C40C66FF867C}">
                  <a14:compatExt spid="_x0000_s25743"/>
                </a:ext>
                <a:ext uri="{FF2B5EF4-FFF2-40B4-BE49-F238E27FC236}">
                  <a16:creationId xmlns:a16="http://schemas.microsoft.com/office/drawing/2014/main" id="{00000000-0008-0000-0300-00008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140</xdr:row>
          <xdr:rowOff>28575</xdr:rowOff>
        </xdr:from>
        <xdr:to>
          <xdr:col>11</xdr:col>
          <xdr:colOff>200025</xdr:colOff>
          <xdr:row>140</xdr:row>
          <xdr:rowOff>228600</xdr:rowOff>
        </xdr:to>
        <xdr:sp macro="" textlink="">
          <xdr:nvSpPr>
            <xdr:cNvPr id="25744" name="Check Box 144" hidden="1">
              <a:extLst>
                <a:ext uri="{63B3BB69-23CF-44E3-9099-C40C66FF867C}">
                  <a14:compatExt spid="_x0000_s25744"/>
                </a:ext>
                <a:ext uri="{FF2B5EF4-FFF2-40B4-BE49-F238E27FC236}">
                  <a16:creationId xmlns:a16="http://schemas.microsoft.com/office/drawing/2014/main" id="{00000000-0008-0000-0300-00009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69</xdr:row>
          <xdr:rowOff>28575</xdr:rowOff>
        </xdr:from>
        <xdr:to>
          <xdr:col>6</xdr:col>
          <xdr:colOff>276225</xdr:colOff>
          <xdr:row>69</xdr:row>
          <xdr:rowOff>238125</xdr:rowOff>
        </xdr:to>
        <xdr:sp macro="" textlink="">
          <xdr:nvSpPr>
            <xdr:cNvPr id="25745" name="Check Box 145" hidden="1">
              <a:extLst>
                <a:ext uri="{63B3BB69-23CF-44E3-9099-C40C66FF867C}">
                  <a14:compatExt spid="_x0000_s25745"/>
                </a:ext>
                <a:ext uri="{FF2B5EF4-FFF2-40B4-BE49-F238E27FC236}">
                  <a16:creationId xmlns:a16="http://schemas.microsoft.com/office/drawing/2014/main" id="{00000000-0008-0000-0300-00009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69</xdr:row>
          <xdr:rowOff>28575</xdr:rowOff>
        </xdr:from>
        <xdr:to>
          <xdr:col>13</xdr:col>
          <xdr:colOff>276225</xdr:colOff>
          <xdr:row>69</xdr:row>
          <xdr:rowOff>238125</xdr:rowOff>
        </xdr:to>
        <xdr:sp macro="" textlink="">
          <xdr:nvSpPr>
            <xdr:cNvPr id="25746" name="Check Box 146" hidden="1">
              <a:extLst>
                <a:ext uri="{63B3BB69-23CF-44E3-9099-C40C66FF867C}">
                  <a14:compatExt spid="_x0000_s25746"/>
                </a:ext>
                <a:ext uri="{FF2B5EF4-FFF2-40B4-BE49-F238E27FC236}">
                  <a16:creationId xmlns:a16="http://schemas.microsoft.com/office/drawing/2014/main" id="{00000000-0008-0000-0300-00009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69</xdr:row>
          <xdr:rowOff>28575</xdr:rowOff>
        </xdr:from>
        <xdr:to>
          <xdr:col>20</xdr:col>
          <xdr:colOff>276225</xdr:colOff>
          <xdr:row>69</xdr:row>
          <xdr:rowOff>238125</xdr:rowOff>
        </xdr:to>
        <xdr:sp macro="" textlink="">
          <xdr:nvSpPr>
            <xdr:cNvPr id="25747" name="Check Box 147" hidden="1">
              <a:extLst>
                <a:ext uri="{63B3BB69-23CF-44E3-9099-C40C66FF867C}">
                  <a14:compatExt spid="_x0000_s25747"/>
                </a:ext>
                <a:ext uri="{FF2B5EF4-FFF2-40B4-BE49-F238E27FC236}">
                  <a16:creationId xmlns:a16="http://schemas.microsoft.com/office/drawing/2014/main" id="{00000000-0008-0000-0300-00009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72</xdr:row>
          <xdr:rowOff>28575</xdr:rowOff>
        </xdr:from>
        <xdr:to>
          <xdr:col>13</xdr:col>
          <xdr:colOff>276225</xdr:colOff>
          <xdr:row>72</xdr:row>
          <xdr:rowOff>238125</xdr:rowOff>
        </xdr:to>
        <xdr:sp macro="" textlink="">
          <xdr:nvSpPr>
            <xdr:cNvPr id="25748" name="Check Box 148" hidden="1">
              <a:extLst>
                <a:ext uri="{63B3BB69-23CF-44E3-9099-C40C66FF867C}">
                  <a14:compatExt spid="_x0000_s25748"/>
                </a:ext>
                <a:ext uri="{FF2B5EF4-FFF2-40B4-BE49-F238E27FC236}">
                  <a16:creationId xmlns:a16="http://schemas.microsoft.com/office/drawing/2014/main" id="{00000000-0008-0000-0300-00009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72</xdr:row>
          <xdr:rowOff>28575</xdr:rowOff>
        </xdr:from>
        <xdr:to>
          <xdr:col>20</xdr:col>
          <xdr:colOff>276225</xdr:colOff>
          <xdr:row>72</xdr:row>
          <xdr:rowOff>238125</xdr:rowOff>
        </xdr:to>
        <xdr:sp macro="" textlink="">
          <xdr:nvSpPr>
            <xdr:cNvPr id="25749" name="Check Box 149" hidden="1">
              <a:extLst>
                <a:ext uri="{63B3BB69-23CF-44E3-9099-C40C66FF867C}">
                  <a14:compatExt spid="_x0000_s25749"/>
                </a:ext>
                <a:ext uri="{FF2B5EF4-FFF2-40B4-BE49-F238E27FC236}">
                  <a16:creationId xmlns:a16="http://schemas.microsoft.com/office/drawing/2014/main" id="{00000000-0008-0000-0300-00009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212481</xdr:colOff>
      <xdr:row>41</xdr:row>
      <xdr:rowOff>73269</xdr:rowOff>
    </xdr:from>
    <xdr:to>
      <xdr:col>27</xdr:col>
      <xdr:colOff>307731</xdr:colOff>
      <xdr:row>41</xdr:row>
      <xdr:rowOff>190500</xdr:rowOff>
    </xdr:to>
    <xdr:sp macro="" textlink="">
      <xdr:nvSpPr>
        <xdr:cNvPr id="8" name="Pfeil: nach unten 7">
          <a:extLst>
            <a:ext uri="{FF2B5EF4-FFF2-40B4-BE49-F238E27FC236}">
              <a16:creationId xmlns:a16="http://schemas.microsoft.com/office/drawing/2014/main" id="{BE4ECA3C-826A-4674-BE4D-B0F91E6E2A62}"/>
            </a:ext>
          </a:extLst>
        </xdr:cNvPr>
        <xdr:cNvSpPr/>
      </xdr:nvSpPr>
      <xdr:spPr>
        <a:xfrm>
          <a:off x="9070731" y="9290538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26</xdr:col>
      <xdr:colOff>43961</xdr:colOff>
      <xdr:row>54</xdr:row>
      <xdr:rowOff>65942</xdr:rowOff>
    </xdr:from>
    <xdr:to>
      <xdr:col>26</xdr:col>
      <xdr:colOff>139211</xdr:colOff>
      <xdr:row>54</xdr:row>
      <xdr:rowOff>183173</xdr:rowOff>
    </xdr:to>
    <xdr:sp macro="" textlink="">
      <xdr:nvSpPr>
        <xdr:cNvPr id="9" name="Pfeil: nach unten 8">
          <a:extLst>
            <a:ext uri="{FF2B5EF4-FFF2-40B4-BE49-F238E27FC236}">
              <a16:creationId xmlns:a16="http://schemas.microsoft.com/office/drawing/2014/main" id="{DCE7B229-B7F8-4EBA-B1A4-06229DCF8811}"/>
            </a:ext>
          </a:extLst>
        </xdr:cNvPr>
        <xdr:cNvSpPr/>
      </xdr:nvSpPr>
      <xdr:spPr>
        <a:xfrm>
          <a:off x="8511686" y="10095767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27</xdr:col>
      <xdr:colOff>205154</xdr:colOff>
      <xdr:row>68</xdr:row>
      <xdr:rowOff>65942</xdr:rowOff>
    </xdr:from>
    <xdr:to>
      <xdr:col>27</xdr:col>
      <xdr:colOff>300404</xdr:colOff>
      <xdr:row>68</xdr:row>
      <xdr:rowOff>183173</xdr:rowOff>
    </xdr:to>
    <xdr:sp macro="" textlink="">
      <xdr:nvSpPr>
        <xdr:cNvPr id="11" name="Pfeil: nach unten 10">
          <a:extLst>
            <a:ext uri="{FF2B5EF4-FFF2-40B4-BE49-F238E27FC236}">
              <a16:creationId xmlns:a16="http://schemas.microsoft.com/office/drawing/2014/main" id="{AE188096-D8B8-41A6-911B-F2E32AF237DD}"/>
            </a:ext>
          </a:extLst>
        </xdr:cNvPr>
        <xdr:cNvSpPr/>
      </xdr:nvSpPr>
      <xdr:spPr>
        <a:xfrm>
          <a:off x="9063404" y="15474461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26</xdr:col>
      <xdr:colOff>65942</xdr:colOff>
      <xdr:row>88</xdr:row>
      <xdr:rowOff>65942</xdr:rowOff>
    </xdr:from>
    <xdr:to>
      <xdr:col>26</xdr:col>
      <xdr:colOff>161192</xdr:colOff>
      <xdr:row>88</xdr:row>
      <xdr:rowOff>183173</xdr:rowOff>
    </xdr:to>
    <xdr:sp macro="" textlink="">
      <xdr:nvSpPr>
        <xdr:cNvPr id="12" name="Pfeil: nach unten 11">
          <a:extLst>
            <a:ext uri="{FF2B5EF4-FFF2-40B4-BE49-F238E27FC236}">
              <a16:creationId xmlns:a16="http://schemas.microsoft.com/office/drawing/2014/main" id="{A2F71B2C-CDDC-4E8B-B0B9-4AF5DFE8EB5E}"/>
            </a:ext>
          </a:extLst>
        </xdr:cNvPr>
        <xdr:cNvSpPr/>
      </xdr:nvSpPr>
      <xdr:spPr>
        <a:xfrm>
          <a:off x="8587154" y="9283211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26</xdr:col>
      <xdr:colOff>65942</xdr:colOff>
      <xdr:row>105</xdr:row>
      <xdr:rowOff>65942</xdr:rowOff>
    </xdr:from>
    <xdr:to>
      <xdr:col>26</xdr:col>
      <xdr:colOff>161192</xdr:colOff>
      <xdr:row>105</xdr:row>
      <xdr:rowOff>183173</xdr:rowOff>
    </xdr:to>
    <xdr:sp macro="" textlink="">
      <xdr:nvSpPr>
        <xdr:cNvPr id="13" name="Pfeil: nach unten 12">
          <a:extLst>
            <a:ext uri="{FF2B5EF4-FFF2-40B4-BE49-F238E27FC236}">
              <a16:creationId xmlns:a16="http://schemas.microsoft.com/office/drawing/2014/main" id="{C03D4CDC-7270-447B-AD54-9FA984C04090}"/>
            </a:ext>
          </a:extLst>
        </xdr:cNvPr>
        <xdr:cNvSpPr/>
      </xdr:nvSpPr>
      <xdr:spPr>
        <a:xfrm>
          <a:off x="8587154" y="9283211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26</xdr:col>
      <xdr:colOff>65942</xdr:colOff>
      <xdr:row>126</xdr:row>
      <xdr:rowOff>95250</xdr:rowOff>
    </xdr:from>
    <xdr:to>
      <xdr:col>26</xdr:col>
      <xdr:colOff>161192</xdr:colOff>
      <xdr:row>126</xdr:row>
      <xdr:rowOff>212481</xdr:rowOff>
    </xdr:to>
    <xdr:sp macro="" textlink="">
      <xdr:nvSpPr>
        <xdr:cNvPr id="14" name="Pfeil: nach unten 13">
          <a:extLst>
            <a:ext uri="{FF2B5EF4-FFF2-40B4-BE49-F238E27FC236}">
              <a16:creationId xmlns:a16="http://schemas.microsoft.com/office/drawing/2014/main" id="{FEDEB884-3C81-4439-86AB-E5FE8CC2AD69}"/>
            </a:ext>
          </a:extLst>
        </xdr:cNvPr>
        <xdr:cNvSpPr/>
      </xdr:nvSpPr>
      <xdr:spPr>
        <a:xfrm>
          <a:off x="8587154" y="26933769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26</xdr:col>
      <xdr:colOff>65942</xdr:colOff>
      <xdr:row>140</xdr:row>
      <xdr:rowOff>87923</xdr:rowOff>
    </xdr:from>
    <xdr:to>
      <xdr:col>26</xdr:col>
      <xdr:colOff>161192</xdr:colOff>
      <xdr:row>140</xdr:row>
      <xdr:rowOff>205154</xdr:rowOff>
    </xdr:to>
    <xdr:sp macro="" textlink="">
      <xdr:nvSpPr>
        <xdr:cNvPr id="15" name="Pfeil: nach unten 14">
          <a:extLst>
            <a:ext uri="{FF2B5EF4-FFF2-40B4-BE49-F238E27FC236}">
              <a16:creationId xmlns:a16="http://schemas.microsoft.com/office/drawing/2014/main" id="{F60CC063-875E-45C9-95BE-8DAC900ABBA4}"/>
            </a:ext>
          </a:extLst>
        </xdr:cNvPr>
        <xdr:cNvSpPr/>
      </xdr:nvSpPr>
      <xdr:spPr>
        <a:xfrm>
          <a:off x="8587154" y="30824365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111</xdr:row>
          <xdr:rowOff>28575</xdr:rowOff>
        </xdr:from>
        <xdr:to>
          <xdr:col>13</xdr:col>
          <xdr:colOff>276225</xdr:colOff>
          <xdr:row>111</xdr:row>
          <xdr:rowOff>238125</xdr:rowOff>
        </xdr:to>
        <xdr:sp macro="" textlink="">
          <xdr:nvSpPr>
            <xdr:cNvPr id="25762" name="Check Box 162" hidden="1">
              <a:extLst>
                <a:ext uri="{63B3BB69-23CF-44E3-9099-C40C66FF867C}">
                  <a14:compatExt spid="_x0000_s25762"/>
                </a:ext>
                <a:ext uri="{FF2B5EF4-FFF2-40B4-BE49-F238E27FC236}">
                  <a16:creationId xmlns:a16="http://schemas.microsoft.com/office/drawing/2014/main" id="{00000000-0008-0000-0300-0000A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111</xdr:row>
          <xdr:rowOff>28575</xdr:rowOff>
        </xdr:from>
        <xdr:to>
          <xdr:col>20</xdr:col>
          <xdr:colOff>276225</xdr:colOff>
          <xdr:row>111</xdr:row>
          <xdr:rowOff>238125</xdr:rowOff>
        </xdr:to>
        <xdr:sp macro="" textlink="">
          <xdr:nvSpPr>
            <xdr:cNvPr id="25763" name="Check Box 163" hidden="1">
              <a:extLst>
                <a:ext uri="{63B3BB69-23CF-44E3-9099-C40C66FF867C}">
                  <a14:compatExt spid="_x0000_s25763"/>
                </a:ext>
                <a:ext uri="{FF2B5EF4-FFF2-40B4-BE49-F238E27FC236}">
                  <a16:creationId xmlns:a16="http://schemas.microsoft.com/office/drawing/2014/main" id="{00000000-0008-0000-0300-0000A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111</xdr:row>
          <xdr:rowOff>28575</xdr:rowOff>
        </xdr:from>
        <xdr:to>
          <xdr:col>13</xdr:col>
          <xdr:colOff>276225</xdr:colOff>
          <xdr:row>111</xdr:row>
          <xdr:rowOff>238125</xdr:rowOff>
        </xdr:to>
        <xdr:sp macro="" textlink="">
          <xdr:nvSpPr>
            <xdr:cNvPr id="25764" name="Check Box 164" hidden="1">
              <a:extLst>
                <a:ext uri="{63B3BB69-23CF-44E3-9099-C40C66FF867C}">
                  <a14:compatExt spid="_x0000_s25764"/>
                </a:ext>
                <a:ext uri="{FF2B5EF4-FFF2-40B4-BE49-F238E27FC236}">
                  <a16:creationId xmlns:a16="http://schemas.microsoft.com/office/drawing/2014/main" id="{00000000-0008-0000-0300-0000A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111</xdr:row>
          <xdr:rowOff>28575</xdr:rowOff>
        </xdr:from>
        <xdr:to>
          <xdr:col>20</xdr:col>
          <xdr:colOff>276225</xdr:colOff>
          <xdr:row>111</xdr:row>
          <xdr:rowOff>238125</xdr:rowOff>
        </xdr:to>
        <xdr:sp macro="" textlink="">
          <xdr:nvSpPr>
            <xdr:cNvPr id="25765" name="Check Box 165" hidden="1">
              <a:extLst>
                <a:ext uri="{63B3BB69-23CF-44E3-9099-C40C66FF867C}">
                  <a14:compatExt spid="_x0000_s25765"/>
                </a:ext>
                <a:ext uri="{FF2B5EF4-FFF2-40B4-BE49-F238E27FC236}">
                  <a16:creationId xmlns:a16="http://schemas.microsoft.com/office/drawing/2014/main" id="{00000000-0008-0000-0300-0000A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111</xdr:row>
          <xdr:rowOff>28575</xdr:rowOff>
        </xdr:from>
        <xdr:to>
          <xdr:col>13</xdr:col>
          <xdr:colOff>276225</xdr:colOff>
          <xdr:row>111</xdr:row>
          <xdr:rowOff>238125</xdr:rowOff>
        </xdr:to>
        <xdr:sp macro="" textlink="">
          <xdr:nvSpPr>
            <xdr:cNvPr id="25766" name="Check Box 166" hidden="1">
              <a:extLst>
                <a:ext uri="{63B3BB69-23CF-44E3-9099-C40C66FF867C}">
                  <a14:compatExt spid="_x0000_s25766"/>
                </a:ext>
                <a:ext uri="{FF2B5EF4-FFF2-40B4-BE49-F238E27FC236}">
                  <a16:creationId xmlns:a16="http://schemas.microsoft.com/office/drawing/2014/main" id="{00000000-0008-0000-0300-0000A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111</xdr:row>
          <xdr:rowOff>28575</xdr:rowOff>
        </xdr:from>
        <xdr:to>
          <xdr:col>20</xdr:col>
          <xdr:colOff>276225</xdr:colOff>
          <xdr:row>111</xdr:row>
          <xdr:rowOff>238125</xdr:rowOff>
        </xdr:to>
        <xdr:sp macro="" textlink="">
          <xdr:nvSpPr>
            <xdr:cNvPr id="25767" name="Check Box 167" hidden="1">
              <a:extLst>
                <a:ext uri="{63B3BB69-23CF-44E3-9099-C40C66FF867C}">
                  <a14:compatExt spid="_x0000_s25767"/>
                </a:ext>
                <a:ext uri="{FF2B5EF4-FFF2-40B4-BE49-F238E27FC236}">
                  <a16:creationId xmlns:a16="http://schemas.microsoft.com/office/drawing/2014/main" id="{00000000-0008-0000-0300-0000A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112</xdr:row>
          <xdr:rowOff>28575</xdr:rowOff>
        </xdr:from>
        <xdr:to>
          <xdr:col>13</xdr:col>
          <xdr:colOff>276225</xdr:colOff>
          <xdr:row>112</xdr:row>
          <xdr:rowOff>238125</xdr:rowOff>
        </xdr:to>
        <xdr:sp macro="" textlink="">
          <xdr:nvSpPr>
            <xdr:cNvPr id="25768" name="Check Box 168" hidden="1">
              <a:extLst>
                <a:ext uri="{63B3BB69-23CF-44E3-9099-C40C66FF867C}">
                  <a14:compatExt spid="_x0000_s25768"/>
                </a:ext>
                <a:ext uri="{FF2B5EF4-FFF2-40B4-BE49-F238E27FC236}">
                  <a16:creationId xmlns:a16="http://schemas.microsoft.com/office/drawing/2014/main" id="{00000000-0008-0000-0300-0000A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112</xdr:row>
          <xdr:rowOff>28575</xdr:rowOff>
        </xdr:from>
        <xdr:to>
          <xdr:col>20</xdr:col>
          <xdr:colOff>276225</xdr:colOff>
          <xdr:row>112</xdr:row>
          <xdr:rowOff>238125</xdr:rowOff>
        </xdr:to>
        <xdr:sp macro="" textlink="">
          <xdr:nvSpPr>
            <xdr:cNvPr id="25769" name="Check Box 169" hidden="1">
              <a:extLst>
                <a:ext uri="{63B3BB69-23CF-44E3-9099-C40C66FF867C}">
                  <a14:compatExt spid="_x0000_s25769"/>
                </a:ext>
                <a:ext uri="{FF2B5EF4-FFF2-40B4-BE49-F238E27FC236}">
                  <a16:creationId xmlns:a16="http://schemas.microsoft.com/office/drawing/2014/main" id="{00000000-0008-0000-0300-0000A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112</xdr:row>
          <xdr:rowOff>28575</xdr:rowOff>
        </xdr:from>
        <xdr:to>
          <xdr:col>13</xdr:col>
          <xdr:colOff>276225</xdr:colOff>
          <xdr:row>112</xdr:row>
          <xdr:rowOff>238125</xdr:rowOff>
        </xdr:to>
        <xdr:sp macro="" textlink="">
          <xdr:nvSpPr>
            <xdr:cNvPr id="25770" name="Check Box 170" hidden="1">
              <a:extLst>
                <a:ext uri="{63B3BB69-23CF-44E3-9099-C40C66FF867C}">
                  <a14:compatExt spid="_x0000_s25770"/>
                </a:ext>
                <a:ext uri="{FF2B5EF4-FFF2-40B4-BE49-F238E27FC236}">
                  <a16:creationId xmlns:a16="http://schemas.microsoft.com/office/drawing/2014/main" id="{00000000-0008-0000-0300-0000A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112</xdr:row>
          <xdr:rowOff>28575</xdr:rowOff>
        </xdr:from>
        <xdr:to>
          <xdr:col>20</xdr:col>
          <xdr:colOff>276225</xdr:colOff>
          <xdr:row>112</xdr:row>
          <xdr:rowOff>238125</xdr:rowOff>
        </xdr:to>
        <xdr:sp macro="" textlink="">
          <xdr:nvSpPr>
            <xdr:cNvPr id="25771" name="Check Box 171" hidden="1">
              <a:extLst>
                <a:ext uri="{63B3BB69-23CF-44E3-9099-C40C66FF867C}">
                  <a14:compatExt spid="_x0000_s25771"/>
                </a:ext>
                <a:ext uri="{FF2B5EF4-FFF2-40B4-BE49-F238E27FC236}">
                  <a16:creationId xmlns:a16="http://schemas.microsoft.com/office/drawing/2014/main" id="{00000000-0008-0000-0300-0000A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112</xdr:row>
          <xdr:rowOff>28575</xdr:rowOff>
        </xdr:from>
        <xdr:to>
          <xdr:col>13</xdr:col>
          <xdr:colOff>276225</xdr:colOff>
          <xdr:row>112</xdr:row>
          <xdr:rowOff>238125</xdr:rowOff>
        </xdr:to>
        <xdr:sp macro="" textlink="">
          <xdr:nvSpPr>
            <xdr:cNvPr id="25772" name="Check Box 172" hidden="1">
              <a:extLst>
                <a:ext uri="{63B3BB69-23CF-44E3-9099-C40C66FF867C}">
                  <a14:compatExt spid="_x0000_s25772"/>
                </a:ext>
                <a:ext uri="{FF2B5EF4-FFF2-40B4-BE49-F238E27FC236}">
                  <a16:creationId xmlns:a16="http://schemas.microsoft.com/office/drawing/2014/main" id="{00000000-0008-0000-0300-0000A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112</xdr:row>
          <xdr:rowOff>28575</xdr:rowOff>
        </xdr:from>
        <xdr:to>
          <xdr:col>20</xdr:col>
          <xdr:colOff>276225</xdr:colOff>
          <xdr:row>112</xdr:row>
          <xdr:rowOff>238125</xdr:rowOff>
        </xdr:to>
        <xdr:sp macro="" textlink="">
          <xdr:nvSpPr>
            <xdr:cNvPr id="25773" name="Check Box 173" hidden="1">
              <a:extLst>
                <a:ext uri="{63B3BB69-23CF-44E3-9099-C40C66FF867C}">
                  <a14:compatExt spid="_x0000_s25773"/>
                </a:ext>
                <a:ext uri="{FF2B5EF4-FFF2-40B4-BE49-F238E27FC236}">
                  <a16:creationId xmlns:a16="http://schemas.microsoft.com/office/drawing/2014/main" id="{00000000-0008-0000-0300-0000A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107</xdr:row>
          <xdr:rowOff>28575</xdr:rowOff>
        </xdr:from>
        <xdr:to>
          <xdr:col>13</xdr:col>
          <xdr:colOff>276225</xdr:colOff>
          <xdr:row>107</xdr:row>
          <xdr:rowOff>238125</xdr:rowOff>
        </xdr:to>
        <xdr:sp macro="" textlink="">
          <xdr:nvSpPr>
            <xdr:cNvPr id="25774" name="Check Box 174" hidden="1">
              <a:extLst>
                <a:ext uri="{63B3BB69-23CF-44E3-9099-C40C66FF867C}">
                  <a14:compatExt spid="_x0000_s25774"/>
                </a:ext>
                <a:ext uri="{FF2B5EF4-FFF2-40B4-BE49-F238E27FC236}">
                  <a16:creationId xmlns:a16="http://schemas.microsoft.com/office/drawing/2014/main" id="{00000000-0008-0000-0300-0000A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107</xdr:row>
          <xdr:rowOff>28575</xdr:rowOff>
        </xdr:from>
        <xdr:to>
          <xdr:col>20</xdr:col>
          <xdr:colOff>276225</xdr:colOff>
          <xdr:row>107</xdr:row>
          <xdr:rowOff>238125</xdr:rowOff>
        </xdr:to>
        <xdr:sp macro="" textlink="">
          <xdr:nvSpPr>
            <xdr:cNvPr id="25775" name="Check Box 175" hidden="1">
              <a:extLst>
                <a:ext uri="{63B3BB69-23CF-44E3-9099-C40C66FF867C}">
                  <a14:compatExt spid="_x0000_s25775"/>
                </a:ext>
                <a:ext uri="{FF2B5EF4-FFF2-40B4-BE49-F238E27FC236}">
                  <a16:creationId xmlns:a16="http://schemas.microsoft.com/office/drawing/2014/main" id="{00000000-0008-0000-0300-0000A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121</xdr:row>
          <xdr:rowOff>28575</xdr:rowOff>
        </xdr:from>
        <xdr:to>
          <xdr:col>10</xdr:col>
          <xdr:colOff>114300</xdr:colOff>
          <xdr:row>121</xdr:row>
          <xdr:rowOff>228600</xdr:rowOff>
        </xdr:to>
        <xdr:sp macro="" textlink="">
          <xdr:nvSpPr>
            <xdr:cNvPr id="25776" name="Check Box 176" hidden="1">
              <a:extLst>
                <a:ext uri="{63B3BB69-23CF-44E3-9099-C40C66FF867C}">
                  <a14:compatExt spid="_x0000_s25776"/>
                </a:ext>
                <a:ext uri="{FF2B5EF4-FFF2-40B4-BE49-F238E27FC236}">
                  <a16:creationId xmlns:a16="http://schemas.microsoft.com/office/drawing/2014/main" id="{00000000-0008-0000-0300-0000B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121</xdr:row>
          <xdr:rowOff>19050</xdr:rowOff>
        </xdr:from>
        <xdr:to>
          <xdr:col>11</xdr:col>
          <xdr:colOff>180975</xdr:colOff>
          <xdr:row>121</xdr:row>
          <xdr:rowOff>219075</xdr:rowOff>
        </xdr:to>
        <xdr:sp macro="" textlink="">
          <xdr:nvSpPr>
            <xdr:cNvPr id="25777" name="Check Box 177" hidden="1">
              <a:extLst>
                <a:ext uri="{63B3BB69-23CF-44E3-9099-C40C66FF867C}">
                  <a14:compatExt spid="_x0000_s25777"/>
                </a:ext>
                <a:ext uri="{FF2B5EF4-FFF2-40B4-BE49-F238E27FC236}">
                  <a16:creationId xmlns:a16="http://schemas.microsoft.com/office/drawing/2014/main" id="{00000000-0008-0000-0300-0000B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43961</xdr:colOff>
      <xdr:row>121</xdr:row>
      <xdr:rowOff>65942</xdr:rowOff>
    </xdr:from>
    <xdr:to>
      <xdr:col>26</xdr:col>
      <xdr:colOff>139211</xdr:colOff>
      <xdr:row>121</xdr:row>
      <xdr:rowOff>183173</xdr:rowOff>
    </xdr:to>
    <xdr:sp macro="" textlink="">
      <xdr:nvSpPr>
        <xdr:cNvPr id="10" name="Pfeil: nach unten 9">
          <a:extLst>
            <a:ext uri="{FF2B5EF4-FFF2-40B4-BE49-F238E27FC236}">
              <a16:creationId xmlns:a16="http://schemas.microsoft.com/office/drawing/2014/main" id="{34481FBD-769C-469B-9EFE-76364755DB5E}"/>
            </a:ext>
          </a:extLst>
        </xdr:cNvPr>
        <xdr:cNvSpPr/>
      </xdr:nvSpPr>
      <xdr:spPr>
        <a:xfrm>
          <a:off x="8511686" y="28317092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75</xdr:row>
          <xdr:rowOff>28575</xdr:rowOff>
        </xdr:from>
        <xdr:to>
          <xdr:col>13</xdr:col>
          <xdr:colOff>276225</xdr:colOff>
          <xdr:row>75</xdr:row>
          <xdr:rowOff>238125</xdr:rowOff>
        </xdr:to>
        <xdr:sp macro="" textlink="">
          <xdr:nvSpPr>
            <xdr:cNvPr id="25778" name="Check Box 178" hidden="1">
              <a:extLst>
                <a:ext uri="{63B3BB69-23CF-44E3-9099-C40C66FF867C}">
                  <a14:compatExt spid="_x0000_s25778"/>
                </a:ext>
                <a:ext uri="{FF2B5EF4-FFF2-40B4-BE49-F238E27FC236}">
                  <a16:creationId xmlns:a16="http://schemas.microsoft.com/office/drawing/2014/main" id="{00000000-0008-0000-0300-0000B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75</xdr:row>
          <xdr:rowOff>28575</xdr:rowOff>
        </xdr:from>
        <xdr:to>
          <xdr:col>20</xdr:col>
          <xdr:colOff>276225</xdr:colOff>
          <xdr:row>75</xdr:row>
          <xdr:rowOff>238125</xdr:rowOff>
        </xdr:to>
        <xdr:sp macro="" textlink="">
          <xdr:nvSpPr>
            <xdr:cNvPr id="25779" name="Check Box 179" hidden="1">
              <a:extLst>
                <a:ext uri="{63B3BB69-23CF-44E3-9099-C40C66FF867C}">
                  <a14:compatExt spid="_x0000_s25779"/>
                </a:ext>
                <a:ext uri="{FF2B5EF4-FFF2-40B4-BE49-F238E27FC236}">
                  <a16:creationId xmlns:a16="http://schemas.microsoft.com/office/drawing/2014/main" id="{00000000-0008-0000-0300-0000B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46</xdr:row>
          <xdr:rowOff>28575</xdr:rowOff>
        </xdr:from>
        <xdr:to>
          <xdr:col>13</xdr:col>
          <xdr:colOff>276225</xdr:colOff>
          <xdr:row>46</xdr:row>
          <xdr:rowOff>238125</xdr:rowOff>
        </xdr:to>
        <xdr:sp macro="" textlink="">
          <xdr:nvSpPr>
            <xdr:cNvPr id="25780" name="Check Box 180" hidden="1">
              <a:extLst>
                <a:ext uri="{63B3BB69-23CF-44E3-9099-C40C66FF867C}">
                  <a14:compatExt spid="_x0000_s25780"/>
                </a:ext>
                <a:ext uri="{FF2B5EF4-FFF2-40B4-BE49-F238E27FC236}">
                  <a16:creationId xmlns:a16="http://schemas.microsoft.com/office/drawing/2014/main" id="{00000000-0008-0000-0300-0000B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28575</xdr:rowOff>
        </xdr:from>
        <xdr:to>
          <xdr:col>20</xdr:col>
          <xdr:colOff>276225</xdr:colOff>
          <xdr:row>46</xdr:row>
          <xdr:rowOff>238125</xdr:rowOff>
        </xdr:to>
        <xdr:sp macro="" textlink="">
          <xdr:nvSpPr>
            <xdr:cNvPr id="25781" name="Check Box 181" hidden="1">
              <a:extLst>
                <a:ext uri="{63B3BB69-23CF-44E3-9099-C40C66FF867C}">
                  <a14:compatExt spid="_x0000_s25781"/>
                </a:ext>
                <a:ext uri="{FF2B5EF4-FFF2-40B4-BE49-F238E27FC236}">
                  <a16:creationId xmlns:a16="http://schemas.microsoft.com/office/drawing/2014/main" id="{00000000-0008-0000-0300-0000B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32</xdr:row>
          <xdr:rowOff>28575</xdr:rowOff>
        </xdr:from>
        <xdr:to>
          <xdr:col>13</xdr:col>
          <xdr:colOff>276225</xdr:colOff>
          <xdr:row>32</xdr:row>
          <xdr:rowOff>238125</xdr:rowOff>
        </xdr:to>
        <xdr:sp macro="" textlink="">
          <xdr:nvSpPr>
            <xdr:cNvPr id="25784" name="Check Box 184" hidden="1">
              <a:extLst>
                <a:ext uri="{63B3BB69-23CF-44E3-9099-C40C66FF867C}">
                  <a14:compatExt spid="_x0000_s25784"/>
                </a:ext>
                <a:ext uri="{FF2B5EF4-FFF2-40B4-BE49-F238E27FC236}">
                  <a16:creationId xmlns:a16="http://schemas.microsoft.com/office/drawing/2014/main" id="{00000000-0008-0000-0300-0000B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32</xdr:row>
          <xdr:rowOff>28575</xdr:rowOff>
        </xdr:from>
        <xdr:to>
          <xdr:col>6</xdr:col>
          <xdr:colOff>276225</xdr:colOff>
          <xdr:row>32</xdr:row>
          <xdr:rowOff>238125</xdr:rowOff>
        </xdr:to>
        <xdr:sp macro="" textlink="">
          <xdr:nvSpPr>
            <xdr:cNvPr id="25785" name="Check Box 185" hidden="1">
              <a:extLst>
                <a:ext uri="{63B3BB69-23CF-44E3-9099-C40C66FF867C}">
                  <a14:compatExt spid="_x0000_s25785"/>
                </a:ext>
                <a:ext uri="{FF2B5EF4-FFF2-40B4-BE49-F238E27FC236}">
                  <a16:creationId xmlns:a16="http://schemas.microsoft.com/office/drawing/2014/main" id="{00000000-0008-0000-0300-0000B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22</xdr:row>
          <xdr:rowOff>28575</xdr:rowOff>
        </xdr:from>
        <xdr:to>
          <xdr:col>13</xdr:col>
          <xdr:colOff>276225</xdr:colOff>
          <xdr:row>22</xdr:row>
          <xdr:rowOff>238125</xdr:rowOff>
        </xdr:to>
        <xdr:sp macro="" textlink="">
          <xdr:nvSpPr>
            <xdr:cNvPr id="25788" name="Check Box 188" hidden="1">
              <a:extLst>
                <a:ext uri="{63B3BB69-23CF-44E3-9099-C40C66FF867C}">
                  <a14:compatExt spid="_x0000_s25788"/>
                </a:ext>
                <a:ext uri="{FF2B5EF4-FFF2-40B4-BE49-F238E27FC236}">
                  <a16:creationId xmlns:a16="http://schemas.microsoft.com/office/drawing/2014/main" id="{00000000-0008-0000-0300-0000B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22</xdr:row>
          <xdr:rowOff>28575</xdr:rowOff>
        </xdr:from>
        <xdr:to>
          <xdr:col>6</xdr:col>
          <xdr:colOff>276225</xdr:colOff>
          <xdr:row>22</xdr:row>
          <xdr:rowOff>238125</xdr:rowOff>
        </xdr:to>
        <xdr:sp macro="" textlink="">
          <xdr:nvSpPr>
            <xdr:cNvPr id="25789" name="Check Box 189" hidden="1">
              <a:extLst>
                <a:ext uri="{63B3BB69-23CF-44E3-9099-C40C66FF867C}">
                  <a14:compatExt spid="_x0000_s25789"/>
                </a:ext>
                <a:ext uri="{FF2B5EF4-FFF2-40B4-BE49-F238E27FC236}">
                  <a16:creationId xmlns:a16="http://schemas.microsoft.com/office/drawing/2014/main" id="{00000000-0008-0000-0300-0000B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22</xdr:row>
          <xdr:rowOff>28575</xdr:rowOff>
        </xdr:from>
        <xdr:to>
          <xdr:col>27</xdr:col>
          <xdr:colOff>276225</xdr:colOff>
          <xdr:row>22</xdr:row>
          <xdr:rowOff>238125</xdr:rowOff>
        </xdr:to>
        <xdr:sp macro="" textlink="">
          <xdr:nvSpPr>
            <xdr:cNvPr id="25790" name="Check Box 190" hidden="1">
              <a:extLst>
                <a:ext uri="{63B3BB69-23CF-44E3-9099-C40C66FF867C}">
                  <a14:compatExt spid="_x0000_s25790"/>
                </a:ext>
                <a:ext uri="{FF2B5EF4-FFF2-40B4-BE49-F238E27FC236}">
                  <a16:creationId xmlns:a16="http://schemas.microsoft.com/office/drawing/2014/main" id="{00000000-0008-0000-0300-0000B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22</xdr:row>
          <xdr:rowOff>28575</xdr:rowOff>
        </xdr:from>
        <xdr:to>
          <xdr:col>20</xdr:col>
          <xdr:colOff>276225</xdr:colOff>
          <xdr:row>22</xdr:row>
          <xdr:rowOff>238125</xdr:rowOff>
        </xdr:to>
        <xdr:sp macro="" textlink="">
          <xdr:nvSpPr>
            <xdr:cNvPr id="25791" name="Check Box 191" hidden="1">
              <a:extLst>
                <a:ext uri="{63B3BB69-23CF-44E3-9099-C40C66FF867C}">
                  <a14:compatExt spid="_x0000_s25791"/>
                </a:ext>
                <a:ext uri="{FF2B5EF4-FFF2-40B4-BE49-F238E27FC236}">
                  <a16:creationId xmlns:a16="http://schemas.microsoft.com/office/drawing/2014/main" id="{00000000-0008-0000-0300-0000B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32</xdr:row>
          <xdr:rowOff>28575</xdr:rowOff>
        </xdr:from>
        <xdr:to>
          <xdr:col>27</xdr:col>
          <xdr:colOff>276225</xdr:colOff>
          <xdr:row>32</xdr:row>
          <xdr:rowOff>238125</xdr:rowOff>
        </xdr:to>
        <xdr:sp macro="" textlink="">
          <xdr:nvSpPr>
            <xdr:cNvPr id="25792" name="Check Box 192" hidden="1">
              <a:extLst>
                <a:ext uri="{63B3BB69-23CF-44E3-9099-C40C66FF867C}">
                  <a14:compatExt spid="_x0000_s25792"/>
                </a:ext>
                <a:ext uri="{FF2B5EF4-FFF2-40B4-BE49-F238E27FC236}">
                  <a16:creationId xmlns:a16="http://schemas.microsoft.com/office/drawing/2014/main" id="{00000000-0008-0000-0300-0000C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28575</xdr:rowOff>
        </xdr:from>
        <xdr:to>
          <xdr:col>20</xdr:col>
          <xdr:colOff>276225</xdr:colOff>
          <xdr:row>32</xdr:row>
          <xdr:rowOff>238125</xdr:rowOff>
        </xdr:to>
        <xdr:sp macro="" textlink="">
          <xdr:nvSpPr>
            <xdr:cNvPr id="25793" name="Check Box 193" hidden="1">
              <a:extLst>
                <a:ext uri="{63B3BB69-23CF-44E3-9099-C40C66FF867C}">
                  <a14:compatExt spid="_x0000_s25793"/>
                </a:ext>
                <a:ext uri="{FF2B5EF4-FFF2-40B4-BE49-F238E27FC236}">
                  <a16:creationId xmlns:a16="http://schemas.microsoft.com/office/drawing/2014/main" id="{00000000-0008-0000-0300-0000C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10</xdr:row>
          <xdr:rowOff>57150</xdr:rowOff>
        </xdr:from>
        <xdr:to>
          <xdr:col>6</xdr:col>
          <xdr:colOff>209550</xdr:colOff>
          <xdr:row>10</xdr:row>
          <xdr:rowOff>200025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4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57150</xdr:rowOff>
        </xdr:from>
        <xdr:to>
          <xdr:col>6</xdr:col>
          <xdr:colOff>209550</xdr:colOff>
          <xdr:row>11</xdr:row>
          <xdr:rowOff>200025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4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57150</xdr:rowOff>
        </xdr:from>
        <xdr:to>
          <xdr:col>6</xdr:col>
          <xdr:colOff>209550</xdr:colOff>
          <xdr:row>12</xdr:row>
          <xdr:rowOff>200025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4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10</xdr:row>
          <xdr:rowOff>57150</xdr:rowOff>
        </xdr:from>
        <xdr:to>
          <xdr:col>13</xdr:col>
          <xdr:colOff>209550</xdr:colOff>
          <xdr:row>10</xdr:row>
          <xdr:rowOff>200025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4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190500</xdr:colOff>
      <xdr:row>35</xdr:row>
      <xdr:rowOff>142875</xdr:rowOff>
    </xdr:from>
    <xdr:to>
      <xdr:col>13</xdr:col>
      <xdr:colOff>304800</xdr:colOff>
      <xdr:row>36</xdr:row>
      <xdr:rowOff>123825</xdr:rowOff>
    </xdr:to>
    <xdr:sp macro="" textlink="">
      <xdr:nvSpPr>
        <xdr:cNvPr id="2" name="Nach links gekrümmter Pfeil 14">
          <a:extLst>
            <a:ext uri="{FF2B5EF4-FFF2-40B4-BE49-F238E27FC236}">
              <a16:creationId xmlns:a16="http://schemas.microsoft.com/office/drawing/2014/main" id="{806128C9-D562-4385-A192-6D01EE7FB318}"/>
            </a:ext>
          </a:extLst>
        </xdr:cNvPr>
        <xdr:cNvSpPr>
          <a:spLocks noChangeArrowheads="1"/>
        </xdr:cNvSpPr>
      </xdr:nvSpPr>
      <xdr:spPr bwMode="auto">
        <a:xfrm>
          <a:off x="4343400" y="7953375"/>
          <a:ext cx="114300" cy="228600"/>
        </a:xfrm>
        <a:prstGeom prst="curvedLeftArrow">
          <a:avLst>
            <a:gd name="adj1" fmla="val 9"/>
            <a:gd name="adj2" fmla="val 55065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190500</xdr:colOff>
      <xdr:row>37</xdr:row>
      <xdr:rowOff>152400</xdr:rowOff>
    </xdr:from>
    <xdr:to>
      <xdr:col>13</xdr:col>
      <xdr:colOff>304800</xdr:colOff>
      <xdr:row>38</xdr:row>
      <xdr:rowOff>123825</xdr:rowOff>
    </xdr:to>
    <xdr:sp macro="" textlink="">
      <xdr:nvSpPr>
        <xdr:cNvPr id="3" name="Nach links gekrümmter Pfeil 14">
          <a:extLst>
            <a:ext uri="{FF2B5EF4-FFF2-40B4-BE49-F238E27FC236}">
              <a16:creationId xmlns:a16="http://schemas.microsoft.com/office/drawing/2014/main" id="{CE614502-69E2-49A5-9832-7B75B09F79FE}"/>
            </a:ext>
          </a:extLst>
        </xdr:cNvPr>
        <xdr:cNvSpPr>
          <a:spLocks noChangeArrowheads="1"/>
        </xdr:cNvSpPr>
      </xdr:nvSpPr>
      <xdr:spPr bwMode="auto">
        <a:xfrm>
          <a:off x="4343400" y="8458200"/>
          <a:ext cx="114300" cy="219075"/>
        </a:xfrm>
        <a:prstGeom prst="curvedLeftArrow">
          <a:avLst>
            <a:gd name="adj1" fmla="val 18"/>
            <a:gd name="adj2" fmla="val 52389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190500</xdr:colOff>
      <xdr:row>36</xdr:row>
      <xdr:rowOff>142875</xdr:rowOff>
    </xdr:from>
    <xdr:to>
      <xdr:col>13</xdr:col>
      <xdr:colOff>314325</xdr:colOff>
      <xdr:row>37</xdr:row>
      <xdr:rowOff>114300</xdr:rowOff>
    </xdr:to>
    <xdr:sp macro="" textlink="">
      <xdr:nvSpPr>
        <xdr:cNvPr id="4" name="Nach links gekrümmter Pfeil 14">
          <a:extLst>
            <a:ext uri="{FF2B5EF4-FFF2-40B4-BE49-F238E27FC236}">
              <a16:creationId xmlns:a16="http://schemas.microsoft.com/office/drawing/2014/main" id="{73F69B72-5B85-4A0A-9161-04B6A3A1A38B}"/>
            </a:ext>
          </a:extLst>
        </xdr:cNvPr>
        <xdr:cNvSpPr>
          <a:spLocks noChangeArrowheads="1"/>
        </xdr:cNvSpPr>
      </xdr:nvSpPr>
      <xdr:spPr bwMode="auto">
        <a:xfrm>
          <a:off x="4343400" y="8201025"/>
          <a:ext cx="123825" cy="219075"/>
        </a:xfrm>
        <a:prstGeom prst="curvedLeftArrow">
          <a:avLst>
            <a:gd name="adj1" fmla="val 8"/>
            <a:gd name="adj2" fmla="val 48351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60</xdr:row>
          <xdr:rowOff>9525</xdr:rowOff>
        </xdr:from>
        <xdr:to>
          <xdr:col>24</xdr:col>
          <xdr:colOff>190500</xdr:colOff>
          <xdr:row>61</xdr:row>
          <xdr:rowOff>0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4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60</xdr:row>
          <xdr:rowOff>9525</xdr:rowOff>
        </xdr:from>
        <xdr:to>
          <xdr:col>27</xdr:col>
          <xdr:colOff>209550</xdr:colOff>
          <xdr:row>61</xdr:row>
          <xdr:rowOff>0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4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61</xdr:row>
          <xdr:rowOff>9525</xdr:rowOff>
        </xdr:from>
        <xdr:to>
          <xdr:col>27</xdr:col>
          <xdr:colOff>209550</xdr:colOff>
          <xdr:row>62</xdr:row>
          <xdr:rowOff>0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4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62</xdr:row>
          <xdr:rowOff>9525</xdr:rowOff>
        </xdr:from>
        <xdr:to>
          <xdr:col>24</xdr:col>
          <xdr:colOff>190500</xdr:colOff>
          <xdr:row>63</xdr:row>
          <xdr:rowOff>0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4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62</xdr:row>
          <xdr:rowOff>9525</xdr:rowOff>
        </xdr:from>
        <xdr:to>
          <xdr:col>27</xdr:col>
          <xdr:colOff>209550</xdr:colOff>
          <xdr:row>63</xdr:row>
          <xdr:rowOff>0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4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61</xdr:row>
          <xdr:rowOff>9525</xdr:rowOff>
        </xdr:from>
        <xdr:to>
          <xdr:col>24</xdr:col>
          <xdr:colOff>190500</xdr:colOff>
          <xdr:row>62</xdr:row>
          <xdr:rowOff>0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04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194896</xdr:colOff>
      <xdr:row>35</xdr:row>
      <xdr:rowOff>139211</xdr:rowOff>
    </xdr:from>
    <xdr:to>
      <xdr:col>27</xdr:col>
      <xdr:colOff>309196</xdr:colOff>
      <xdr:row>36</xdr:row>
      <xdr:rowOff>120161</xdr:rowOff>
    </xdr:to>
    <xdr:sp macro="" textlink="">
      <xdr:nvSpPr>
        <xdr:cNvPr id="5" name="Nach links gekrümmter Pfeil 14">
          <a:extLst>
            <a:ext uri="{FF2B5EF4-FFF2-40B4-BE49-F238E27FC236}">
              <a16:creationId xmlns:a16="http://schemas.microsoft.com/office/drawing/2014/main" id="{50B287E9-EC4A-4293-A7D6-77403C371C57}"/>
            </a:ext>
          </a:extLst>
        </xdr:cNvPr>
        <xdr:cNvSpPr>
          <a:spLocks noChangeArrowheads="1"/>
        </xdr:cNvSpPr>
      </xdr:nvSpPr>
      <xdr:spPr bwMode="auto">
        <a:xfrm>
          <a:off x="8995996" y="7949711"/>
          <a:ext cx="114300" cy="228600"/>
        </a:xfrm>
        <a:prstGeom prst="curvedLeftArrow">
          <a:avLst>
            <a:gd name="adj1" fmla="val 9"/>
            <a:gd name="adj2" fmla="val 55065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194896</xdr:colOff>
      <xdr:row>37</xdr:row>
      <xdr:rowOff>148736</xdr:rowOff>
    </xdr:from>
    <xdr:to>
      <xdr:col>27</xdr:col>
      <xdr:colOff>309196</xdr:colOff>
      <xdr:row>38</xdr:row>
      <xdr:rowOff>120161</xdr:rowOff>
    </xdr:to>
    <xdr:sp macro="" textlink="">
      <xdr:nvSpPr>
        <xdr:cNvPr id="6" name="Nach links gekrümmter Pfeil 14">
          <a:extLst>
            <a:ext uri="{FF2B5EF4-FFF2-40B4-BE49-F238E27FC236}">
              <a16:creationId xmlns:a16="http://schemas.microsoft.com/office/drawing/2014/main" id="{87B6CC02-8239-405D-A510-0539CC377112}"/>
            </a:ext>
          </a:extLst>
        </xdr:cNvPr>
        <xdr:cNvSpPr>
          <a:spLocks noChangeArrowheads="1"/>
        </xdr:cNvSpPr>
      </xdr:nvSpPr>
      <xdr:spPr bwMode="auto">
        <a:xfrm>
          <a:off x="8995996" y="8454536"/>
          <a:ext cx="114300" cy="219075"/>
        </a:xfrm>
        <a:prstGeom prst="curvedLeftArrow">
          <a:avLst>
            <a:gd name="adj1" fmla="val 18"/>
            <a:gd name="adj2" fmla="val 52389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194896</xdr:colOff>
      <xdr:row>36</xdr:row>
      <xdr:rowOff>139211</xdr:rowOff>
    </xdr:from>
    <xdr:to>
      <xdr:col>27</xdr:col>
      <xdr:colOff>318721</xdr:colOff>
      <xdr:row>37</xdr:row>
      <xdr:rowOff>110636</xdr:rowOff>
    </xdr:to>
    <xdr:sp macro="" textlink="">
      <xdr:nvSpPr>
        <xdr:cNvPr id="7" name="Nach links gekrümmter Pfeil 14">
          <a:extLst>
            <a:ext uri="{FF2B5EF4-FFF2-40B4-BE49-F238E27FC236}">
              <a16:creationId xmlns:a16="http://schemas.microsoft.com/office/drawing/2014/main" id="{A12BEEFB-1AEE-4E9E-A128-0BD883B25A77}"/>
            </a:ext>
          </a:extLst>
        </xdr:cNvPr>
        <xdr:cNvSpPr>
          <a:spLocks noChangeArrowheads="1"/>
        </xdr:cNvSpPr>
      </xdr:nvSpPr>
      <xdr:spPr bwMode="auto">
        <a:xfrm>
          <a:off x="8995996" y="8197361"/>
          <a:ext cx="123825" cy="219075"/>
        </a:xfrm>
        <a:prstGeom prst="curvedLeftArrow">
          <a:avLst>
            <a:gd name="adj1" fmla="val 8"/>
            <a:gd name="adj2" fmla="val 48351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11</xdr:row>
          <xdr:rowOff>19050</xdr:rowOff>
        </xdr:from>
        <xdr:to>
          <xdr:col>13</xdr:col>
          <xdr:colOff>238125</xdr:colOff>
          <xdr:row>11</xdr:row>
          <xdr:rowOff>228600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04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</xdr:row>
          <xdr:rowOff>28575</xdr:rowOff>
        </xdr:from>
        <xdr:to>
          <xdr:col>13</xdr:col>
          <xdr:colOff>276225</xdr:colOff>
          <xdr:row>16</xdr:row>
          <xdr:rowOff>238125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4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</xdr:row>
          <xdr:rowOff>19050</xdr:rowOff>
        </xdr:from>
        <xdr:to>
          <xdr:col>13</xdr:col>
          <xdr:colOff>276225</xdr:colOff>
          <xdr:row>17</xdr:row>
          <xdr:rowOff>228600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04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20</xdr:col>
          <xdr:colOff>276225</xdr:colOff>
          <xdr:row>16</xdr:row>
          <xdr:rowOff>238125</xdr:rowOff>
        </xdr:to>
        <xdr:sp macro="" textlink="">
          <xdr:nvSpPr>
            <xdr:cNvPr id="30734" name="Check Box 14" hidden="1">
              <a:extLst>
                <a:ext uri="{63B3BB69-23CF-44E3-9099-C40C66FF867C}">
                  <a14:compatExt spid="_x0000_s30734"/>
                </a:ext>
                <a:ext uri="{FF2B5EF4-FFF2-40B4-BE49-F238E27FC236}">
                  <a16:creationId xmlns:a16="http://schemas.microsoft.com/office/drawing/2014/main" id="{00000000-0008-0000-0400-00000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20</xdr:col>
          <xdr:colOff>276225</xdr:colOff>
          <xdr:row>17</xdr:row>
          <xdr:rowOff>238125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  <a:ext uri="{FF2B5EF4-FFF2-40B4-BE49-F238E27FC236}">
                  <a16:creationId xmlns:a16="http://schemas.microsoft.com/office/drawing/2014/main" id="{00000000-0008-0000-0400-00000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20</xdr:col>
          <xdr:colOff>276225</xdr:colOff>
          <xdr:row>18</xdr:row>
          <xdr:rowOff>238125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  <a:ext uri="{FF2B5EF4-FFF2-40B4-BE49-F238E27FC236}">
                  <a16:creationId xmlns:a16="http://schemas.microsoft.com/office/drawing/2014/main" id="{00000000-0008-0000-0400-00001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16</xdr:row>
          <xdr:rowOff>28575</xdr:rowOff>
        </xdr:from>
        <xdr:to>
          <xdr:col>27</xdr:col>
          <xdr:colOff>276225</xdr:colOff>
          <xdr:row>16</xdr:row>
          <xdr:rowOff>238125</xdr:rowOff>
        </xdr:to>
        <xdr:sp macro="" textlink=""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  <a:ext uri="{FF2B5EF4-FFF2-40B4-BE49-F238E27FC236}">
                  <a16:creationId xmlns:a16="http://schemas.microsoft.com/office/drawing/2014/main" id="{00000000-0008-0000-0400-00001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17</xdr:row>
          <xdr:rowOff>28575</xdr:rowOff>
        </xdr:from>
        <xdr:to>
          <xdr:col>27</xdr:col>
          <xdr:colOff>276225</xdr:colOff>
          <xdr:row>17</xdr:row>
          <xdr:rowOff>238125</xdr:rowOff>
        </xdr:to>
        <xdr:sp macro="" textlink="">
          <xdr:nvSpPr>
            <xdr:cNvPr id="30738" name="Check Box 18" hidden="1">
              <a:extLst>
                <a:ext uri="{63B3BB69-23CF-44E3-9099-C40C66FF867C}">
                  <a14:compatExt spid="_x0000_s30738"/>
                </a:ext>
                <a:ext uri="{FF2B5EF4-FFF2-40B4-BE49-F238E27FC236}">
                  <a16:creationId xmlns:a16="http://schemas.microsoft.com/office/drawing/2014/main" id="{00000000-0008-0000-0400-00001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20</xdr:row>
          <xdr:rowOff>28575</xdr:rowOff>
        </xdr:from>
        <xdr:to>
          <xdr:col>20</xdr:col>
          <xdr:colOff>276225</xdr:colOff>
          <xdr:row>20</xdr:row>
          <xdr:rowOff>238125</xdr:rowOff>
        </xdr:to>
        <xdr:sp macro="" textlink="">
          <xdr:nvSpPr>
            <xdr:cNvPr id="30739" name="Check Box 19" hidden="1">
              <a:extLst>
                <a:ext uri="{63B3BB69-23CF-44E3-9099-C40C66FF867C}">
                  <a14:compatExt spid="_x0000_s30739"/>
                </a:ext>
                <a:ext uri="{FF2B5EF4-FFF2-40B4-BE49-F238E27FC236}">
                  <a16:creationId xmlns:a16="http://schemas.microsoft.com/office/drawing/2014/main" id="{00000000-0008-0000-0400-00001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21</xdr:row>
          <xdr:rowOff>28575</xdr:rowOff>
        </xdr:from>
        <xdr:to>
          <xdr:col>20</xdr:col>
          <xdr:colOff>276225</xdr:colOff>
          <xdr:row>21</xdr:row>
          <xdr:rowOff>238125</xdr:rowOff>
        </xdr:to>
        <xdr:sp macro="" textlink=""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  <a:ext uri="{FF2B5EF4-FFF2-40B4-BE49-F238E27FC236}">
                  <a16:creationId xmlns:a16="http://schemas.microsoft.com/office/drawing/2014/main" id="{00000000-0008-0000-0400-00001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28575</xdr:rowOff>
        </xdr:from>
        <xdr:to>
          <xdr:col>6</xdr:col>
          <xdr:colOff>276225</xdr:colOff>
          <xdr:row>26</xdr:row>
          <xdr:rowOff>238125</xdr:rowOff>
        </xdr:to>
        <xdr:sp macro="" textlink=""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  <a:ext uri="{FF2B5EF4-FFF2-40B4-BE49-F238E27FC236}">
                  <a16:creationId xmlns:a16="http://schemas.microsoft.com/office/drawing/2014/main" id="{00000000-0008-0000-0400-00001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27</xdr:row>
          <xdr:rowOff>28575</xdr:rowOff>
        </xdr:from>
        <xdr:to>
          <xdr:col>6</xdr:col>
          <xdr:colOff>276225</xdr:colOff>
          <xdr:row>27</xdr:row>
          <xdr:rowOff>238125</xdr:rowOff>
        </xdr:to>
        <xdr:sp macro="" textlink="">
          <xdr:nvSpPr>
            <xdr:cNvPr id="30742" name="Check Box 22" hidden="1">
              <a:extLst>
                <a:ext uri="{63B3BB69-23CF-44E3-9099-C40C66FF867C}">
                  <a14:compatExt spid="_x0000_s30742"/>
                </a:ext>
                <a:ext uri="{FF2B5EF4-FFF2-40B4-BE49-F238E27FC236}">
                  <a16:creationId xmlns:a16="http://schemas.microsoft.com/office/drawing/2014/main" id="{00000000-0008-0000-0400-00001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28</xdr:row>
          <xdr:rowOff>28575</xdr:rowOff>
        </xdr:from>
        <xdr:to>
          <xdr:col>6</xdr:col>
          <xdr:colOff>276225</xdr:colOff>
          <xdr:row>28</xdr:row>
          <xdr:rowOff>238125</xdr:rowOff>
        </xdr:to>
        <xdr:sp macro="" textlink="">
          <xdr:nvSpPr>
            <xdr:cNvPr id="30743" name="Check Box 23" hidden="1">
              <a:extLst>
                <a:ext uri="{63B3BB69-23CF-44E3-9099-C40C66FF867C}">
                  <a14:compatExt spid="_x0000_s30743"/>
                </a:ext>
                <a:ext uri="{FF2B5EF4-FFF2-40B4-BE49-F238E27FC236}">
                  <a16:creationId xmlns:a16="http://schemas.microsoft.com/office/drawing/2014/main" id="{00000000-0008-0000-0400-00001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26</xdr:row>
          <xdr:rowOff>28575</xdr:rowOff>
        </xdr:from>
        <xdr:to>
          <xdr:col>13</xdr:col>
          <xdr:colOff>276225</xdr:colOff>
          <xdr:row>26</xdr:row>
          <xdr:rowOff>238125</xdr:rowOff>
        </xdr:to>
        <xdr:sp macro="" textlink="">
          <xdr:nvSpPr>
            <xdr:cNvPr id="30744" name="Check Box 24" hidden="1">
              <a:extLst>
                <a:ext uri="{63B3BB69-23CF-44E3-9099-C40C66FF867C}">
                  <a14:compatExt spid="_x0000_s30744"/>
                </a:ext>
                <a:ext uri="{FF2B5EF4-FFF2-40B4-BE49-F238E27FC236}">
                  <a16:creationId xmlns:a16="http://schemas.microsoft.com/office/drawing/2014/main" id="{00000000-0008-0000-0400-00001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27</xdr:row>
          <xdr:rowOff>28575</xdr:rowOff>
        </xdr:from>
        <xdr:to>
          <xdr:col>13</xdr:col>
          <xdr:colOff>276225</xdr:colOff>
          <xdr:row>27</xdr:row>
          <xdr:rowOff>238125</xdr:rowOff>
        </xdr:to>
        <xdr:sp macro="" textlink="">
          <xdr:nvSpPr>
            <xdr:cNvPr id="30745" name="Check Box 25" hidden="1">
              <a:extLst>
                <a:ext uri="{63B3BB69-23CF-44E3-9099-C40C66FF867C}">
                  <a14:compatExt spid="_x0000_s30745"/>
                </a:ext>
                <a:ext uri="{FF2B5EF4-FFF2-40B4-BE49-F238E27FC236}">
                  <a16:creationId xmlns:a16="http://schemas.microsoft.com/office/drawing/2014/main" id="{00000000-0008-0000-0400-00001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16</xdr:row>
          <xdr:rowOff>28575</xdr:rowOff>
        </xdr:from>
        <xdr:to>
          <xdr:col>6</xdr:col>
          <xdr:colOff>276225</xdr:colOff>
          <xdr:row>16</xdr:row>
          <xdr:rowOff>238125</xdr:rowOff>
        </xdr:to>
        <xdr:sp macro="" textlink="">
          <xdr:nvSpPr>
            <xdr:cNvPr id="30746" name="Check Box 26" hidden="1">
              <a:extLst>
                <a:ext uri="{63B3BB69-23CF-44E3-9099-C40C66FF867C}">
                  <a14:compatExt spid="_x0000_s30746"/>
                </a:ext>
                <a:ext uri="{FF2B5EF4-FFF2-40B4-BE49-F238E27FC236}">
                  <a16:creationId xmlns:a16="http://schemas.microsoft.com/office/drawing/2014/main" id="{00000000-0008-0000-0400-00001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17</xdr:row>
          <xdr:rowOff>28575</xdr:rowOff>
        </xdr:from>
        <xdr:to>
          <xdr:col>6</xdr:col>
          <xdr:colOff>276225</xdr:colOff>
          <xdr:row>17</xdr:row>
          <xdr:rowOff>238125</xdr:rowOff>
        </xdr:to>
        <xdr:sp macro="" textlink="">
          <xdr:nvSpPr>
            <xdr:cNvPr id="30747" name="Check Box 27" hidden="1">
              <a:extLst>
                <a:ext uri="{63B3BB69-23CF-44E3-9099-C40C66FF867C}">
                  <a14:compatExt spid="_x0000_s30747"/>
                </a:ext>
                <a:ext uri="{FF2B5EF4-FFF2-40B4-BE49-F238E27FC236}">
                  <a16:creationId xmlns:a16="http://schemas.microsoft.com/office/drawing/2014/main" id="{00000000-0008-0000-0400-00001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28575</xdr:rowOff>
        </xdr:from>
        <xdr:to>
          <xdr:col>6</xdr:col>
          <xdr:colOff>276225</xdr:colOff>
          <xdr:row>18</xdr:row>
          <xdr:rowOff>238125</xdr:rowOff>
        </xdr:to>
        <xdr:sp macro="" textlink="">
          <xdr:nvSpPr>
            <xdr:cNvPr id="30748" name="Check Box 28" hidden="1">
              <a:extLst>
                <a:ext uri="{63B3BB69-23CF-44E3-9099-C40C66FF867C}">
                  <a14:compatExt spid="_x0000_s30748"/>
                </a:ext>
                <a:ext uri="{FF2B5EF4-FFF2-40B4-BE49-F238E27FC236}">
                  <a16:creationId xmlns:a16="http://schemas.microsoft.com/office/drawing/2014/main" id="{00000000-0008-0000-0400-00001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</xdr:row>
          <xdr:rowOff>28575</xdr:rowOff>
        </xdr:from>
        <xdr:to>
          <xdr:col>6</xdr:col>
          <xdr:colOff>276225</xdr:colOff>
          <xdr:row>20</xdr:row>
          <xdr:rowOff>238125</xdr:rowOff>
        </xdr:to>
        <xdr:sp macro="" textlink="">
          <xdr:nvSpPr>
            <xdr:cNvPr id="30749" name="Check Box 29" hidden="1">
              <a:extLst>
                <a:ext uri="{63B3BB69-23CF-44E3-9099-C40C66FF867C}">
                  <a14:compatExt spid="_x0000_s30749"/>
                </a:ext>
                <a:ext uri="{FF2B5EF4-FFF2-40B4-BE49-F238E27FC236}">
                  <a16:creationId xmlns:a16="http://schemas.microsoft.com/office/drawing/2014/main" id="{00000000-0008-0000-0400-00001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21</xdr:row>
          <xdr:rowOff>28575</xdr:rowOff>
        </xdr:from>
        <xdr:to>
          <xdr:col>6</xdr:col>
          <xdr:colOff>276225</xdr:colOff>
          <xdr:row>21</xdr:row>
          <xdr:rowOff>238125</xdr:rowOff>
        </xdr:to>
        <xdr:sp macro="" textlink="">
          <xdr:nvSpPr>
            <xdr:cNvPr id="30750" name="Check Box 30" hidden="1">
              <a:extLst>
                <a:ext uri="{63B3BB69-23CF-44E3-9099-C40C66FF867C}">
                  <a14:compatExt spid="_x0000_s30750"/>
                </a:ext>
                <a:ext uri="{FF2B5EF4-FFF2-40B4-BE49-F238E27FC236}">
                  <a16:creationId xmlns:a16="http://schemas.microsoft.com/office/drawing/2014/main" id="{00000000-0008-0000-0400-00001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26</xdr:row>
          <xdr:rowOff>28575</xdr:rowOff>
        </xdr:from>
        <xdr:to>
          <xdr:col>20</xdr:col>
          <xdr:colOff>276225</xdr:colOff>
          <xdr:row>26</xdr:row>
          <xdr:rowOff>238125</xdr:rowOff>
        </xdr:to>
        <xdr:sp macro="" textlink="">
          <xdr:nvSpPr>
            <xdr:cNvPr id="30751" name="Check Box 31" hidden="1">
              <a:extLst>
                <a:ext uri="{63B3BB69-23CF-44E3-9099-C40C66FF867C}">
                  <a14:compatExt spid="_x0000_s30751"/>
                </a:ext>
                <a:ext uri="{FF2B5EF4-FFF2-40B4-BE49-F238E27FC236}">
                  <a16:creationId xmlns:a16="http://schemas.microsoft.com/office/drawing/2014/main" id="{00000000-0008-0000-0400-00001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27</xdr:row>
          <xdr:rowOff>28575</xdr:rowOff>
        </xdr:from>
        <xdr:to>
          <xdr:col>20</xdr:col>
          <xdr:colOff>276225</xdr:colOff>
          <xdr:row>27</xdr:row>
          <xdr:rowOff>238125</xdr:rowOff>
        </xdr:to>
        <xdr:sp macro="" textlink="">
          <xdr:nvSpPr>
            <xdr:cNvPr id="30752" name="Check Box 32" hidden="1">
              <a:extLst>
                <a:ext uri="{63B3BB69-23CF-44E3-9099-C40C66FF867C}">
                  <a14:compatExt spid="_x0000_s30752"/>
                </a:ext>
                <a:ext uri="{FF2B5EF4-FFF2-40B4-BE49-F238E27FC236}">
                  <a16:creationId xmlns:a16="http://schemas.microsoft.com/office/drawing/2014/main" id="{00000000-0008-0000-0400-00002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28</xdr:row>
          <xdr:rowOff>28575</xdr:rowOff>
        </xdr:from>
        <xdr:to>
          <xdr:col>20</xdr:col>
          <xdr:colOff>276225</xdr:colOff>
          <xdr:row>28</xdr:row>
          <xdr:rowOff>238125</xdr:rowOff>
        </xdr:to>
        <xdr:sp macro="" textlink="">
          <xdr:nvSpPr>
            <xdr:cNvPr id="30753" name="Check Box 33" hidden="1">
              <a:extLst>
                <a:ext uri="{63B3BB69-23CF-44E3-9099-C40C66FF867C}">
                  <a14:compatExt spid="_x0000_s30753"/>
                </a:ext>
                <a:ext uri="{FF2B5EF4-FFF2-40B4-BE49-F238E27FC236}">
                  <a16:creationId xmlns:a16="http://schemas.microsoft.com/office/drawing/2014/main" id="{00000000-0008-0000-0400-00002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28575</xdr:rowOff>
        </xdr:from>
        <xdr:to>
          <xdr:col>20</xdr:col>
          <xdr:colOff>276225</xdr:colOff>
          <xdr:row>30</xdr:row>
          <xdr:rowOff>238125</xdr:rowOff>
        </xdr:to>
        <xdr:sp macro="" textlink="">
          <xdr:nvSpPr>
            <xdr:cNvPr id="30754" name="Check Box 34" hidden="1">
              <a:extLst>
                <a:ext uri="{63B3BB69-23CF-44E3-9099-C40C66FF867C}">
                  <a14:compatExt spid="_x0000_s30754"/>
                </a:ext>
                <a:ext uri="{FF2B5EF4-FFF2-40B4-BE49-F238E27FC236}">
                  <a16:creationId xmlns:a16="http://schemas.microsoft.com/office/drawing/2014/main" id="{00000000-0008-0000-0400-00002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31</xdr:row>
          <xdr:rowOff>28575</xdr:rowOff>
        </xdr:from>
        <xdr:to>
          <xdr:col>20</xdr:col>
          <xdr:colOff>276225</xdr:colOff>
          <xdr:row>31</xdr:row>
          <xdr:rowOff>238125</xdr:rowOff>
        </xdr:to>
        <xdr:sp macro="" textlink="">
          <xdr:nvSpPr>
            <xdr:cNvPr id="30755" name="Check Box 35" hidden="1">
              <a:extLst>
                <a:ext uri="{63B3BB69-23CF-44E3-9099-C40C66FF867C}">
                  <a14:compatExt spid="_x0000_s30755"/>
                </a:ext>
                <a:ext uri="{FF2B5EF4-FFF2-40B4-BE49-F238E27FC236}">
                  <a16:creationId xmlns:a16="http://schemas.microsoft.com/office/drawing/2014/main" id="{00000000-0008-0000-0400-00002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30</xdr:row>
          <xdr:rowOff>28575</xdr:rowOff>
        </xdr:from>
        <xdr:to>
          <xdr:col>6</xdr:col>
          <xdr:colOff>276225</xdr:colOff>
          <xdr:row>30</xdr:row>
          <xdr:rowOff>238125</xdr:rowOff>
        </xdr:to>
        <xdr:sp macro="" textlink="">
          <xdr:nvSpPr>
            <xdr:cNvPr id="30756" name="Check Box 36" hidden="1">
              <a:extLst>
                <a:ext uri="{63B3BB69-23CF-44E3-9099-C40C66FF867C}">
                  <a14:compatExt spid="_x0000_s30756"/>
                </a:ext>
                <a:ext uri="{FF2B5EF4-FFF2-40B4-BE49-F238E27FC236}">
                  <a16:creationId xmlns:a16="http://schemas.microsoft.com/office/drawing/2014/main" id="{00000000-0008-0000-0400-00002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31</xdr:row>
          <xdr:rowOff>28575</xdr:rowOff>
        </xdr:from>
        <xdr:to>
          <xdr:col>6</xdr:col>
          <xdr:colOff>276225</xdr:colOff>
          <xdr:row>31</xdr:row>
          <xdr:rowOff>238125</xdr:rowOff>
        </xdr:to>
        <xdr:sp macro="" textlink="">
          <xdr:nvSpPr>
            <xdr:cNvPr id="30757" name="Check Box 37" hidden="1">
              <a:extLst>
                <a:ext uri="{63B3BB69-23CF-44E3-9099-C40C66FF867C}">
                  <a14:compatExt spid="_x0000_s30757"/>
                </a:ext>
                <a:ext uri="{FF2B5EF4-FFF2-40B4-BE49-F238E27FC236}">
                  <a16:creationId xmlns:a16="http://schemas.microsoft.com/office/drawing/2014/main" id="{00000000-0008-0000-0400-00002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26</xdr:row>
          <xdr:rowOff>28575</xdr:rowOff>
        </xdr:from>
        <xdr:to>
          <xdr:col>27</xdr:col>
          <xdr:colOff>276225</xdr:colOff>
          <xdr:row>26</xdr:row>
          <xdr:rowOff>238125</xdr:rowOff>
        </xdr:to>
        <xdr:sp macro="" textlink="">
          <xdr:nvSpPr>
            <xdr:cNvPr id="30758" name="Check Box 38" hidden="1">
              <a:extLst>
                <a:ext uri="{63B3BB69-23CF-44E3-9099-C40C66FF867C}">
                  <a14:compatExt spid="_x0000_s30758"/>
                </a:ext>
                <a:ext uri="{FF2B5EF4-FFF2-40B4-BE49-F238E27FC236}">
                  <a16:creationId xmlns:a16="http://schemas.microsoft.com/office/drawing/2014/main" id="{00000000-0008-0000-0400-00002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27</xdr:row>
          <xdr:rowOff>28575</xdr:rowOff>
        </xdr:from>
        <xdr:to>
          <xdr:col>27</xdr:col>
          <xdr:colOff>276225</xdr:colOff>
          <xdr:row>27</xdr:row>
          <xdr:rowOff>238125</xdr:rowOff>
        </xdr:to>
        <xdr:sp macro="" textlink="">
          <xdr:nvSpPr>
            <xdr:cNvPr id="30759" name="Check Box 39" hidden="1">
              <a:extLst>
                <a:ext uri="{63B3BB69-23CF-44E3-9099-C40C66FF867C}">
                  <a14:compatExt spid="_x0000_s30759"/>
                </a:ext>
                <a:ext uri="{FF2B5EF4-FFF2-40B4-BE49-F238E27FC236}">
                  <a16:creationId xmlns:a16="http://schemas.microsoft.com/office/drawing/2014/main" id="{00000000-0008-0000-0400-00002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42</xdr:row>
          <xdr:rowOff>28575</xdr:rowOff>
        </xdr:from>
        <xdr:to>
          <xdr:col>6</xdr:col>
          <xdr:colOff>276225</xdr:colOff>
          <xdr:row>42</xdr:row>
          <xdr:rowOff>238125</xdr:rowOff>
        </xdr:to>
        <xdr:sp macro="" textlink="">
          <xdr:nvSpPr>
            <xdr:cNvPr id="30760" name="Check Box 40" hidden="1">
              <a:extLst>
                <a:ext uri="{63B3BB69-23CF-44E3-9099-C40C66FF867C}">
                  <a14:compatExt spid="_x0000_s30760"/>
                </a:ext>
                <a:ext uri="{FF2B5EF4-FFF2-40B4-BE49-F238E27FC236}">
                  <a16:creationId xmlns:a16="http://schemas.microsoft.com/office/drawing/2014/main" id="{00000000-0008-0000-0400-00002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43</xdr:row>
          <xdr:rowOff>28575</xdr:rowOff>
        </xdr:from>
        <xdr:to>
          <xdr:col>6</xdr:col>
          <xdr:colOff>276225</xdr:colOff>
          <xdr:row>43</xdr:row>
          <xdr:rowOff>238125</xdr:rowOff>
        </xdr:to>
        <xdr:sp macro="" textlink="">
          <xdr:nvSpPr>
            <xdr:cNvPr id="30761" name="Check Box 41" hidden="1">
              <a:extLst>
                <a:ext uri="{63B3BB69-23CF-44E3-9099-C40C66FF867C}">
                  <a14:compatExt spid="_x0000_s30761"/>
                </a:ext>
                <a:ext uri="{FF2B5EF4-FFF2-40B4-BE49-F238E27FC236}">
                  <a16:creationId xmlns:a16="http://schemas.microsoft.com/office/drawing/2014/main" id="{00000000-0008-0000-0400-00002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44</xdr:row>
          <xdr:rowOff>28575</xdr:rowOff>
        </xdr:from>
        <xdr:to>
          <xdr:col>6</xdr:col>
          <xdr:colOff>276225</xdr:colOff>
          <xdr:row>44</xdr:row>
          <xdr:rowOff>238125</xdr:rowOff>
        </xdr:to>
        <xdr:sp macro="" textlink="">
          <xdr:nvSpPr>
            <xdr:cNvPr id="30762" name="Check Box 42" hidden="1">
              <a:extLst>
                <a:ext uri="{63B3BB69-23CF-44E3-9099-C40C66FF867C}">
                  <a14:compatExt spid="_x0000_s30762"/>
                </a:ext>
                <a:ext uri="{FF2B5EF4-FFF2-40B4-BE49-F238E27FC236}">
                  <a16:creationId xmlns:a16="http://schemas.microsoft.com/office/drawing/2014/main" id="{00000000-0008-0000-0400-00002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45</xdr:row>
          <xdr:rowOff>28575</xdr:rowOff>
        </xdr:from>
        <xdr:to>
          <xdr:col>6</xdr:col>
          <xdr:colOff>276225</xdr:colOff>
          <xdr:row>45</xdr:row>
          <xdr:rowOff>238125</xdr:rowOff>
        </xdr:to>
        <xdr:sp macro="" textlink="">
          <xdr:nvSpPr>
            <xdr:cNvPr id="30763" name="Check Box 43" hidden="1">
              <a:extLst>
                <a:ext uri="{63B3BB69-23CF-44E3-9099-C40C66FF867C}">
                  <a14:compatExt spid="_x0000_s30763"/>
                </a:ext>
                <a:ext uri="{FF2B5EF4-FFF2-40B4-BE49-F238E27FC236}">
                  <a16:creationId xmlns:a16="http://schemas.microsoft.com/office/drawing/2014/main" id="{00000000-0008-0000-0400-00002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28575</xdr:rowOff>
        </xdr:from>
        <xdr:to>
          <xdr:col>13</xdr:col>
          <xdr:colOff>276225</xdr:colOff>
          <xdr:row>42</xdr:row>
          <xdr:rowOff>238125</xdr:rowOff>
        </xdr:to>
        <xdr:sp macro="" textlink="">
          <xdr:nvSpPr>
            <xdr:cNvPr id="30764" name="Check Box 44" hidden="1">
              <a:extLst>
                <a:ext uri="{63B3BB69-23CF-44E3-9099-C40C66FF867C}">
                  <a14:compatExt spid="_x0000_s30764"/>
                </a:ext>
                <a:ext uri="{FF2B5EF4-FFF2-40B4-BE49-F238E27FC236}">
                  <a16:creationId xmlns:a16="http://schemas.microsoft.com/office/drawing/2014/main" id="{00000000-0008-0000-0400-00002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28575</xdr:rowOff>
        </xdr:from>
        <xdr:to>
          <xdr:col>13</xdr:col>
          <xdr:colOff>276225</xdr:colOff>
          <xdr:row>43</xdr:row>
          <xdr:rowOff>238125</xdr:rowOff>
        </xdr:to>
        <xdr:sp macro="" textlink="">
          <xdr:nvSpPr>
            <xdr:cNvPr id="30765" name="Check Box 45" hidden="1">
              <a:extLst>
                <a:ext uri="{63B3BB69-23CF-44E3-9099-C40C66FF867C}">
                  <a14:compatExt spid="_x0000_s30765"/>
                </a:ext>
                <a:ext uri="{FF2B5EF4-FFF2-40B4-BE49-F238E27FC236}">
                  <a16:creationId xmlns:a16="http://schemas.microsoft.com/office/drawing/2014/main" id="{00000000-0008-0000-0400-00002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44</xdr:row>
          <xdr:rowOff>28575</xdr:rowOff>
        </xdr:from>
        <xdr:to>
          <xdr:col>13</xdr:col>
          <xdr:colOff>276225</xdr:colOff>
          <xdr:row>44</xdr:row>
          <xdr:rowOff>238125</xdr:rowOff>
        </xdr:to>
        <xdr:sp macro="" textlink="">
          <xdr:nvSpPr>
            <xdr:cNvPr id="30766" name="Check Box 46" hidden="1">
              <a:extLst>
                <a:ext uri="{63B3BB69-23CF-44E3-9099-C40C66FF867C}">
                  <a14:compatExt spid="_x0000_s30766"/>
                </a:ext>
                <a:ext uri="{FF2B5EF4-FFF2-40B4-BE49-F238E27FC236}">
                  <a16:creationId xmlns:a16="http://schemas.microsoft.com/office/drawing/2014/main" id="{00000000-0008-0000-0400-00002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45</xdr:row>
          <xdr:rowOff>28575</xdr:rowOff>
        </xdr:from>
        <xdr:to>
          <xdr:col>13</xdr:col>
          <xdr:colOff>276225</xdr:colOff>
          <xdr:row>45</xdr:row>
          <xdr:rowOff>238125</xdr:rowOff>
        </xdr:to>
        <xdr:sp macro="" textlink="">
          <xdr:nvSpPr>
            <xdr:cNvPr id="30767" name="Check Box 47" hidden="1">
              <a:extLst>
                <a:ext uri="{63B3BB69-23CF-44E3-9099-C40C66FF867C}">
                  <a14:compatExt spid="_x0000_s30767"/>
                </a:ext>
                <a:ext uri="{FF2B5EF4-FFF2-40B4-BE49-F238E27FC236}">
                  <a16:creationId xmlns:a16="http://schemas.microsoft.com/office/drawing/2014/main" id="{00000000-0008-0000-0400-00002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47</xdr:row>
          <xdr:rowOff>28575</xdr:rowOff>
        </xdr:from>
        <xdr:to>
          <xdr:col>13</xdr:col>
          <xdr:colOff>276225</xdr:colOff>
          <xdr:row>47</xdr:row>
          <xdr:rowOff>238125</xdr:rowOff>
        </xdr:to>
        <xdr:sp macro="" textlink="">
          <xdr:nvSpPr>
            <xdr:cNvPr id="30768" name="Check Box 48" hidden="1">
              <a:extLst>
                <a:ext uri="{63B3BB69-23CF-44E3-9099-C40C66FF867C}">
                  <a14:compatExt spid="_x0000_s30768"/>
                </a:ext>
                <a:ext uri="{FF2B5EF4-FFF2-40B4-BE49-F238E27FC236}">
                  <a16:creationId xmlns:a16="http://schemas.microsoft.com/office/drawing/2014/main" id="{00000000-0008-0000-0400-00003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48</xdr:row>
          <xdr:rowOff>28575</xdr:rowOff>
        </xdr:from>
        <xdr:to>
          <xdr:col>13</xdr:col>
          <xdr:colOff>276225</xdr:colOff>
          <xdr:row>48</xdr:row>
          <xdr:rowOff>238125</xdr:rowOff>
        </xdr:to>
        <xdr:sp macro="" textlink="">
          <xdr:nvSpPr>
            <xdr:cNvPr id="30769" name="Check Box 49" hidden="1">
              <a:extLst>
                <a:ext uri="{63B3BB69-23CF-44E3-9099-C40C66FF867C}">
                  <a14:compatExt spid="_x0000_s30769"/>
                </a:ext>
                <a:ext uri="{FF2B5EF4-FFF2-40B4-BE49-F238E27FC236}">
                  <a16:creationId xmlns:a16="http://schemas.microsoft.com/office/drawing/2014/main" id="{00000000-0008-0000-0400-00003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49</xdr:row>
          <xdr:rowOff>28575</xdr:rowOff>
        </xdr:from>
        <xdr:to>
          <xdr:col>13</xdr:col>
          <xdr:colOff>276225</xdr:colOff>
          <xdr:row>49</xdr:row>
          <xdr:rowOff>238125</xdr:rowOff>
        </xdr:to>
        <xdr:sp macro="" textlink="">
          <xdr:nvSpPr>
            <xdr:cNvPr id="30770" name="Check Box 50" hidden="1">
              <a:extLst>
                <a:ext uri="{63B3BB69-23CF-44E3-9099-C40C66FF867C}">
                  <a14:compatExt spid="_x0000_s30770"/>
                </a:ext>
                <a:ext uri="{FF2B5EF4-FFF2-40B4-BE49-F238E27FC236}">
                  <a16:creationId xmlns:a16="http://schemas.microsoft.com/office/drawing/2014/main" id="{00000000-0008-0000-0400-00003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50</xdr:row>
          <xdr:rowOff>28575</xdr:rowOff>
        </xdr:from>
        <xdr:to>
          <xdr:col>13</xdr:col>
          <xdr:colOff>276225</xdr:colOff>
          <xdr:row>50</xdr:row>
          <xdr:rowOff>238125</xdr:rowOff>
        </xdr:to>
        <xdr:sp macro="" textlink="">
          <xdr:nvSpPr>
            <xdr:cNvPr id="30771" name="Check Box 51" hidden="1">
              <a:extLst>
                <a:ext uri="{63B3BB69-23CF-44E3-9099-C40C66FF867C}">
                  <a14:compatExt spid="_x0000_s30771"/>
                </a:ext>
                <a:ext uri="{FF2B5EF4-FFF2-40B4-BE49-F238E27FC236}">
                  <a16:creationId xmlns:a16="http://schemas.microsoft.com/office/drawing/2014/main" id="{00000000-0008-0000-0400-00003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51</xdr:row>
          <xdr:rowOff>28575</xdr:rowOff>
        </xdr:from>
        <xdr:to>
          <xdr:col>13</xdr:col>
          <xdr:colOff>276225</xdr:colOff>
          <xdr:row>51</xdr:row>
          <xdr:rowOff>238125</xdr:rowOff>
        </xdr:to>
        <xdr:sp macro="" textlink="">
          <xdr:nvSpPr>
            <xdr:cNvPr id="30772" name="Check Box 52" hidden="1">
              <a:extLst>
                <a:ext uri="{63B3BB69-23CF-44E3-9099-C40C66FF867C}">
                  <a14:compatExt spid="_x0000_s30772"/>
                </a:ext>
                <a:ext uri="{FF2B5EF4-FFF2-40B4-BE49-F238E27FC236}">
                  <a16:creationId xmlns:a16="http://schemas.microsoft.com/office/drawing/2014/main" id="{00000000-0008-0000-0400-00003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52</xdr:row>
          <xdr:rowOff>28575</xdr:rowOff>
        </xdr:from>
        <xdr:to>
          <xdr:col>13</xdr:col>
          <xdr:colOff>276225</xdr:colOff>
          <xdr:row>52</xdr:row>
          <xdr:rowOff>238125</xdr:rowOff>
        </xdr:to>
        <xdr:sp macro="" textlink="">
          <xdr:nvSpPr>
            <xdr:cNvPr id="30773" name="Check Box 53" hidden="1">
              <a:extLst>
                <a:ext uri="{63B3BB69-23CF-44E3-9099-C40C66FF867C}">
                  <a14:compatExt spid="_x0000_s30773"/>
                </a:ext>
                <a:ext uri="{FF2B5EF4-FFF2-40B4-BE49-F238E27FC236}">
                  <a16:creationId xmlns:a16="http://schemas.microsoft.com/office/drawing/2014/main" id="{00000000-0008-0000-0400-00003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28575</xdr:rowOff>
        </xdr:from>
        <xdr:to>
          <xdr:col>20</xdr:col>
          <xdr:colOff>276225</xdr:colOff>
          <xdr:row>42</xdr:row>
          <xdr:rowOff>238125</xdr:rowOff>
        </xdr:to>
        <xdr:sp macro="" textlink="">
          <xdr:nvSpPr>
            <xdr:cNvPr id="30774" name="Check Box 54" hidden="1">
              <a:extLst>
                <a:ext uri="{63B3BB69-23CF-44E3-9099-C40C66FF867C}">
                  <a14:compatExt spid="_x0000_s30774"/>
                </a:ext>
                <a:ext uri="{FF2B5EF4-FFF2-40B4-BE49-F238E27FC236}">
                  <a16:creationId xmlns:a16="http://schemas.microsoft.com/office/drawing/2014/main" id="{00000000-0008-0000-0400-00003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43</xdr:row>
          <xdr:rowOff>28575</xdr:rowOff>
        </xdr:from>
        <xdr:to>
          <xdr:col>20</xdr:col>
          <xdr:colOff>276225</xdr:colOff>
          <xdr:row>43</xdr:row>
          <xdr:rowOff>238125</xdr:rowOff>
        </xdr:to>
        <xdr:sp macro="" textlink="">
          <xdr:nvSpPr>
            <xdr:cNvPr id="30775" name="Check Box 55" hidden="1">
              <a:extLst>
                <a:ext uri="{63B3BB69-23CF-44E3-9099-C40C66FF867C}">
                  <a14:compatExt spid="_x0000_s30775"/>
                </a:ext>
                <a:ext uri="{FF2B5EF4-FFF2-40B4-BE49-F238E27FC236}">
                  <a16:creationId xmlns:a16="http://schemas.microsoft.com/office/drawing/2014/main" id="{00000000-0008-0000-0400-00003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28575</xdr:rowOff>
        </xdr:from>
        <xdr:to>
          <xdr:col>20</xdr:col>
          <xdr:colOff>276225</xdr:colOff>
          <xdr:row>44</xdr:row>
          <xdr:rowOff>238125</xdr:rowOff>
        </xdr:to>
        <xdr:sp macro="" textlink="">
          <xdr:nvSpPr>
            <xdr:cNvPr id="30776" name="Check Box 56" hidden="1">
              <a:extLst>
                <a:ext uri="{63B3BB69-23CF-44E3-9099-C40C66FF867C}">
                  <a14:compatExt spid="_x0000_s30776"/>
                </a:ext>
                <a:ext uri="{FF2B5EF4-FFF2-40B4-BE49-F238E27FC236}">
                  <a16:creationId xmlns:a16="http://schemas.microsoft.com/office/drawing/2014/main" id="{00000000-0008-0000-0400-00003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28575</xdr:rowOff>
        </xdr:from>
        <xdr:to>
          <xdr:col>20</xdr:col>
          <xdr:colOff>276225</xdr:colOff>
          <xdr:row>45</xdr:row>
          <xdr:rowOff>238125</xdr:rowOff>
        </xdr:to>
        <xdr:sp macro="" textlink="">
          <xdr:nvSpPr>
            <xdr:cNvPr id="30777" name="Check Box 57" hidden="1">
              <a:extLst>
                <a:ext uri="{63B3BB69-23CF-44E3-9099-C40C66FF867C}">
                  <a14:compatExt spid="_x0000_s30777"/>
                </a:ext>
                <a:ext uri="{FF2B5EF4-FFF2-40B4-BE49-F238E27FC236}">
                  <a16:creationId xmlns:a16="http://schemas.microsoft.com/office/drawing/2014/main" id="{00000000-0008-0000-0400-00003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28575</xdr:rowOff>
        </xdr:from>
        <xdr:to>
          <xdr:col>20</xdr:col>
          <xdr:colOff>276225</xdr:colOff>
          <xdr:row>47</xdr:row>
          <xdr:rowOff>238125</xdr:rowOff>
        </xdr:to>
        <xdr:sp macro="" textlink="">
          <xdr:nvSpPr>
            <xdr:cNvPr id="30778" name="Check Box 58" hidden="1">
              <a:extLst>
                <a:ext uri="{63B3BB69-23CF-44E3-9099-C40C66FF867C}">
                  <a14:compatExt spid="_x0000_s30778"/>
                </a:ext>
                <a:ext uri="{FF2B5EF4-FFF2-40B4-BE49-F238E27FC236}">
                  <a16:creationId xmlns:a16="http://schemas.microsoft.com/office/drawing/2014/main" id="{00000000-0008-0000-0400-00003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28575</xdr:rowOff>
        </xdr:from>
        <xdr:to>
          <xdr:col>20</xdr:col>
          <xdr:colOff>276225</xdr:colOff>
          <xdr:row>48</xdr:row>
          <xdr:rowOff>238125</xdr:rowOff>
        </xdr:to>
        <xdr:sp macro="" textlink="">
          <xdr:nvSpPr>
            <xdr:cNvPr id="30779" name="Check Box 59" hidden="1">
              <a:extLst>
                <a:ext uri="{63B3BB69-23CF-44E3-9099-C40C66FF867C}">
                  <a14:compatExt spid="_x0000_s30779"/>
                </a:ext>
                <a:ext uri="{FF2B5EF4-FFF2-40B4-BE49-F238E27FC236}">
                  <a16:creationId xmlns:a16="http://schemas.microsoft.com/office/drawing/2014/main" id="{00000000-0008-0000-0400-00003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28575</xdr:rowOff>
        </xdr:from>
        <xdr:to>
          <xdr:col>20</xdr:col>
          <xdr:colOff>276225</xdr:colOff>
          <xdr:row>49</xdr:row>
          <xdr:rowOff>238125</xdr:rowOff>
        </xdr:to>
        <xdr:sp macro="" textlink="">
          <xdr:nvSpPr>
            <xdr:cNvPr id="30780" name="Check Box 60" hidden="1">
              <a:extLst>
                <a:ext uri="{63B3BB69-23CF-44E3-9099-C40C66FF867C}">
                  <a14:compatExt spid="_x0000_s30780"/>
                </a:ext>
                <a:ext uri="{FF2B5EF4-FFF2-40B4-BE49-F238E27FC236}">
                  <a16:creationId xmlns:a16="http://schemas.microsoft.com/office/drawing/2014/main" id="{00000000-0008-0000-0400-00003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28575</xdr:rowOff>
        </xdr:from>
        <xdr:to>
          <xdr:col>20</xdr:col>
          <xdr:colOff>276225</xdr:colOff>
          <xdr:row>50</xdr:row>
          <xdr:rowOff>238125</xdr:rowOff>
        </xdr:to>
        <xdr:sp macro="" textlink="">
          <xdr:nvSpPr>
            <xdr:cNvPr id="30781" name="Check Box 61" hidden="1">
              <a:extLst>
                <a:ext uri="{63B3BB69-23CF-44E3-9099-C40C66FF867C}">
                  <a14:compatExt spid="_x0000_s30781"/>
                </a:ext>
                <a:ext uri="{FF2B5EF4-FFF2-40B4-BE49-F238E27FC236}">
                  <a16:creationId xmlns:a16="http://schemas.microsoft.com/office/drawing/2014/main" id="{00000000-0008-0000-0400-00003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28575</xdr:rowOff>
        </xdr:from>
        <xdr:to>
          <xdr:col>20</xdr:col>
          <xdr:colOff>276225</xdr:colOff>
          <xdr:row>51</xdr:row>
          <xdr:rowOff>238125</xdr:rowOff>
        </xdr:to>
        <xdr:sp macro="" textlink="">
          <xdr:nvSpPr>
            <xdr:cNvPr id="30782" name="Check Box 62" hidden="1">
              <a:extLst>
                <a:ext uri="{63B3BB69-23CF-44E3-9099-C40C66FF867C}">
                  <a14:compatExt spid="_x0000_s30782"/>
                </a:ext>
                <a:ext uri="{FF2B5EF4-FFF2-40B4-BE49-F238E27FC236}">
                  <a16:creationId xmlns:a16="http://schemas.microsoft.com/office/drawing/2014/main" id="{00000000-0008-0000-0400-00003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28575</xdr:rowOff>
        </xdr:from>
        <xdr:to>
          <xdr:col>20</xdr:col>
          <xdr:colOff>276225</xdr:colOff>
          <xdr:row>52</xdr:row>
          <xdr:rowOff>238125</xdr:rowOff>
        </xdr:to>
        <xdr:sp macro="" textlink="">
          <xdr:nvSpPr>
            <xdr:cNvPr id="30783" name="Check Box 63" hidden="1">
              <a:extLst>
                <a:ext uri="{63B3BB69-23CF-44E3-9099-C40C66FF867C}">
                  <a14:compatExt spid="_x0000_s30783"/>
                </a:ext>
                <a:ext uri="{FF2B5EF4-FFF2-40B4-BE49-F238E27FC236}">
                  <a16:creationId xmlns:a16="http://schemas.microsoft.com/office/drawing/2014/main" id="{00000000-0008-0000-0400-00003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70</xdr:row>
          <xdr:rowOff>28575</xdr:rowOff>
        </xdr:from>
        <xdr:to>
          <xdr:col>13</xdr:col>
          <xdr:colOff>276225</xdr:colOff>
          <xdr:row>70</xdr:row>
          <xdr:rowOff>238125</xdr:rowOff>
        </xdr:to>
        <xdr:sp macro="" textlink="">
          <xdr:nvSpPr>
            <xdr:cNvPr id="30784" name="Check Box 64" hidden="1">
              <a:extLst>
                <a:ext uri="{63B3BB69-23CF-44E3-9099-C40C66FF867C}">
                  <a14:compatExt spid="_x0000_s30784"/>
                </a:ext>
                <a:ext uri="{FF2B5EF4-FFF2-40B4-BE49-F238E27FC236}">
                  <a16:creationId xmlns:a16="http://schemas.microsoft.com/office/drawing/2014/main" id="{00000000-0008-0000-0400-00004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71</xdr:row>
          <xdr:rowOff>28575</xdr:rowOff>
        </xdr:from>
        <xdr:to>
          <xdr:col>13</xdr:col>
          <xdr:colOff>276225</xdr:colOff>
          <xdr:row>71</xdr:row>
          <xdr:rowOff>238125</xdr:rowOff>
        </xdr:to>
        <xdr:sp macro="" textlink="">
          <xdr:nvSpPr>
            <xdr:cNvPr id="30785" name="Check Box 65" hidden="1">
              <a:extLst>
                <a:ext uri="{63B3BB69-23CF-44E3-9099-C40C66FF867C}">
                  <a14:compatExt spid="_x0000_s30785"/>
                </a:ext>
                <a:ext uri="{FF2B5EF4-FFF2-40B4-BE49-F238E27FC236}">
                  <a16:creationId xmlns:a16="http://schemas.microsoft.com/office/drawing/2014/main" id="{00000000-0008-0000-0400-00004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73</xdr:row>
          <xdr:rowOff>28575</xdr:rowOff>
        </xdr:from>
        <xdr:to>
          <xdr:col>13</xdr:col>
          <xdr:colOff>276225</xdr:colOff>
          <xdr:row>73</xdr:row>
          <xdr:rowOff>238125</xdr:rowOff>
        </xdr:to>
        <xdr:sp macro="" textlink="">
          <xdr:nvSpPr>
            <xdr:cNvPr id="30786" name="Check Box 66" hidden="1">
              <a:extLst>
                <a:ext uri="{63B3BB69-23CF-44E3-9099-C40C66FF867C}">
                  <a14:compatExt spid="_x0000_s30786"/>
                </a:ext>
                <a:ext uri="{FF2B5EF4-FFF2-40B4-BE49-F238E27FC236}">
                  <a16:creationId xmlns:a16="http://schemas.microsoft.com/office/drawing/2014/main" id="{00000000-0008-0000-0400-00004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74</xdr:row>
          <xdr:rowOff>28575</xdr:rowOff>
        </xdr:from>
        <xdr:to>
          <xdr:col>13</xdr:col>
          <xdr:colOff>276225</xdr:colOff>
          <xdr:row>74</xdr:row>
          <xdr:rowOff>238125</xdr:rowOff>
        </xdr:to>
        <xdr:sp macro="" textlink="">
          <xdr:nvSpPr>
            <xdr:cNvPr id="30787" name="Check Box 67" hidden="1">
              <a:extLst>
                <a:ext uri="{63B3BB69-23CF-44E3-9099-C40C66FF867C}">
                  <a14:compatExt spid="_x0000_s30787"/>
                </a:ext>
                <a:ext uri="{FF2B5EF4-FFF2-40B4-BE49-F238E27FC236}">
                  <a16:creationId xmlns:a16="http://schemas.microsoft.com/office/drawing/2014/main" id="{00000000-0008-0000-0400-00004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76</xdr:row>
          <xdr:rowOff>28575</xdr:rowOff>
        </xdr:from>
        <xdr:to>
          <xdr:col>13</xdr:col>
          <xdr:colOff>276225</xdr:colOff>
          <xdr:row>76</xdr:row>
          <xdr:rowOff>238125</xdr:rowOff>
        </xdr:to>
        <xdr:sp macro="" textlink="">
          <xdr:nvSpPr>
            <xdr:cNvPr id="30788" name="Check Box 68" hidden="1">
              <a:extLst>
                <a:ext uri="{63B3BB69-23CF-44E3-9099-C40C66FF867C}">
                  <a14:compatExt spid="_x0000_s30788"/>
                </a:ext>
                <a:ext uri="{FF2B5EF4-FFF2-40B4-BE49-F238E27FC236}">
                  <a16:creationId xmlns:a16="http://schemas.microsoft.com/office/drawing/2014/main" id="{00000000-0008-0000-0400-00004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77</xdr:row>
          <xdr:rowOff>28575</xdr:rowOff>
        </xdr:from>
        <xdr:to>
          <xdr:col>13</xdr:col>
          <xdr:colOff>276225</xdr:colOff>
          <xdr:row>77</xdr:row>
          <xdr:rowOff>238125</xdr:rowOff>
        </xdr:to>
        <xdr:sp macro="" textlink="">
          <xdr:nvSpPr>
            <xdr:cNvPr id="30789" name="Check Box 69" hidden="1">
              <a:extLst>
                <a:ext uri="{63B3BB69-23CF-44E3-9099-C40C66FF867C}">
                  <a14:compatExt spid="_x0000_s30789"/>
                </a:ext>
                <a:ext uri="{FF2B5EF4-FFF2-40B4-BE49-F238E27FC236}">
                  <a16:creationId xmlns:a16="http://schemas.microsoft.com/office/drawing/2014/main" id="{00000000-0008-0000-0400-00004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70</xdr:row>
          <xdr:rowOff>28575</xdr:rowOff>
        </xdr:from>
        <xdr:to>
          <xdr:col>20</xdr:col>
          <xdr:colOff>276225</xdr:colOff>
          <xdr:row>70</xdr:row>
          <xdr:rowOff>238125</xdr:rowOff>
        </xdr:to>
        <xdr:sp macro="" textlink="">
          <xdr:nvSpPr>
            <xdr:cNvPr id="30790" name="Check Box 70" hidden="1">
              <a:extLst>
                <a:ext uri="{63B3BB69-23CF-44E3-9099-C40C66FF867C}">
                  <a14:compatExt spid="_x0000_s30790"/>
                </a:ext>
                <a:ext uri="{FF2B5EF4-FFF2-40B4-BE49-F238E27FC236}">
                  <a16:creationId xmlns:a16="http://schemas.microsoft.com/office/drawing/2014/main" id="{00000000-0008-0000-0400-00004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71</xdr:row>
          <xdr:rowOff>28575</xdr:rowOff>
        </xdr:from>
        <xdr:to>
          <xdr:col>20</xdr:col>
          <xdr:colOff>276225</xdr:colOff>
          <xdr:row>71</xdr:row>
          <xdr:rowOff>238125</xdr:rowOff>
        </xdr:to>
        <xdr:sp macro="" textlink="">
          <xdr:nvSpPr>
            <xdr:cNvPr id="30791" name="Check Box 71" hidden="1">
              <a:extLst>
                <a:ext uri="{63B3BB69-23CF-44E3-9099-C40C66FF867C}">
                  <a14:compatExt spid="_x0000_s30791"/>
                </a:ext>
                <a:ext uri="{FF2B5EF4-FFF2-40B4-BE49-F238E27FC236}">
                  <a16:creationId xmlns:a16="http://schemas.microsoft.com/office/drawing/2014/main" id="{00000000-0008-0000-0400-00004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73</xdr:row>
          <xdr:rowOff>28575</xdr:rowOff>
        </xdr:from>
        <xdr:to>
          <xdr:col>20</xdr:col>
          <xdr:colOff>276225</xdr:colOff>
          <xdr:row>73</xdr:row>
          <xdr:rowOff>238125</xdr:rowOff>
        </xdr:to>
        <xdr:sp macro="" textlink="">
          <xdr:nvSpPr>
            <xdr:cNvPr id="30792" name="Check Box 72" hidden="1">
              <a:extLst>
                <a:ext uri="{63B3BB69-23CF-44E3-9099-C40C66FF867C}">
                  <a14:compatExt spid="_x0000_s30792"/>
                </a:ext>
                <a:ext uri="{FF2B5EF4-FFF2-40B4-BE49-F238E27FC236}">
                  <a16:creationId xmlns:a16="http://schemas.microsoft.com/office/drawing/2014/main" id="{00000000-0008-0000-0400-00004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74</xdr:row>
          <xdr:rowOff>28575</xdr:rowOff>
        </xdr:from>
        <xdr:to>
          <xdr:col>20</xdr:col>
          <xdr:colOff>276225</xdr:colOff>
          <xdr:row>74</xdr:row>
          <xdr:rowOff>238125</xdr:rowOff>
        </xdr:to>
        <xdr:sp macro="" textlink="">
          <xdr:nvSpPr>
            <xdr:cNvPr id="30793" name="Check Box 73" hidden="1">
              <a:extLst>
                <a:ext uri="{63B3BB69-23CF-44E3-9099-C40C66FF867C}">
                  <a14:compatExt spid="_x0000_s30793"/>
                </a:ext>
                <a:ext uri="{FF2B5EF4-FFF2-40B4-BE49-F238E27FC236}">
                  <a16:creationId xmlns:a16="http://schemas.microsoft.com/office/drawing/2014/main" id="{00000000-0008-0000-0400-00004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76</xdr:row>
          <xdr:rowOff>28575</xdr:rowOff>
        </xdr:from>
        <xdr:to>
          <xdr:col>20</xdr:col>
          <xdr:colOff>276225</xdr:colOff>
          <xdr:row>76</xdr:row>
          <xdr:rowOff>238125</xdr:rowOff>
        </xdr:to>
        <xdr:sp macro="" textlink="">
          <xdr:nvSpPr>
            <xdr:cNvPr id="30794" name="Check Box 74" hidden="1">
              <a:extLst>
                <a:ext uri="{63B3BB69-23CF-44E3-9099-C40C66FF867C}">
                  <a14:compatExt spid="_x0000_s30794"/>
                </a:ext>
                <a:ext uri="{FF2B5EF4-FFF2-40B4-BE49-F238E27FC236}">
                  <a16:creationId xmlns:a16="http://schemas.microsoft.com/office/drawing/2014/main" id="{00000000-0008-0000-0400-00004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77</xdr:row>
          <xdr:rowOff>28575</xdr:rowOff>
        </xdr:from>
        <xdr:to>
          <xdr:col>20</xdr:col>
          <xdr:colOff>276225</xdr:colOff>
          <xdr:row>77</xdr:row>
          <xdr:rowOff>238125</xdr:rowOff>
        </xdr:to>
        <xdr:sp macro="" textlink="">
          <xdr:nvSpPr>
            <xdr:cNvPr id="30795" name="Check Box 75" hidden="1">
              <a:extLst>
                <a:ext uri="{63B3BB69-23CF-44E3-9099-C40C66FF867C}">
                  <a14:compatExt spid="_x0000_s30795"/>
                </a:ext>
                <a:ext uri="{FF2B5EF4-FFF2-40B4-BE49-F238E27FC236}">
                  <a16:creationId xmlns:a16="http://schemas.microsoft.com/office/drawing/2014/main" id="{00000000-0008-0000-0400-00004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73</xdr:row>
          <xdr:rowOff>28575</xdr:rowOff>
        </xdr:from>
        <xdr:to>
          <xdr:col>6</xdr:col>
          <xdr:colOff>276225</xdr:colOff>
          <xdr:row>73</xdr:row>
          <xdr:rowOff>238125</xdr:rowOff>
        </xdr:to>
        <xdr:sp macro="" textlink="">
          <xdr:nvSpPr>
            <xdr:cNvPr id="30796" name="Check Box 76" hidden="1">
              <a:extLst>
                <a:ext uri="{63B3BB69-23CF-44E3-9099-C40C66FF867C}">
                  <a14:compatExt spid="_x0000_s30796"/>
                </a:ext>
                <a:ext uri="{FF2B5EF4-FFF2-40B4-BE49-F238E27FC236}">
                  <a16:creationId xmlns:a16="http://schemas.microsoft.com/office/drawing/2014/main" id="{00000000-0008-0000-0400-00004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89</xdr:row>
          <xdr:rowOff>28575</xdr:rowOff>
        </xdr:from>
        <xdr:to>
          <xdr:col>13</xdr:col>
          <xdr:colOff>276225</xdr:colOff>
          <xdr:row>89</xdr:row>
          <xdr:rowOff>238125</xdr:rowOff>
        </xdr:to>
        <xdr:sp macro="" textlink="">
          <xdr:nvSpPr>
            <xdr:cNvPr id="30797" name="Check Box 77" hidden="1">
              <a:extLst>
                <a:ext uri="{63B3BB69-23CF-44E3-9099-C40C66FF867C}">
                  <a14:compatExt spid="_x0000_s30797"/>
                </a:ext>
                <a:ext uri="{FF2B5EF4-FFF2-40B4-BE49-F238E27FC236}">
                  <a16:creationId xmlns:a16="http://schemas.microsoft.com/office/drawing/2014/main" id="{00000000-0008-0000-0400-00004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90</xdr:row>
          <xdr:rowOff>28575</xdr:rowOff>
        </xdr:from>
        <xdr:to>
          <xdr:col>13</xdr:col>
          <xdr:colOff>276225</xdr:colOff>
          <xdr:row>90</xdr:row>
          <xdr:rowOff>238125</xdr:rowOff>
        </xdr:to>
        <xdr:sp macro="" textlink="">
          <xdr:nvSpPr>
            <xdr:cNvPr id="30798" name="Check Box 78" hidden="1">
              <a:extLst>
                <a:ext uri="{63B3BB69-23CF-44E3-9099-C40C66FF867C}">
                  <a14:compatExt spid="_x0000_s30798"/>
                </a:ext>
                <a:ext uri="{FF2B5EF4-FFF2-40B4-BE49-F238E27FC236}">
                  <a16:creationId xmlns:a16="http://schemas.microsoft.com/office/drawing/2014/main" id="{00000000-0008-0000-0400-00004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91</xdr:row>
          <xdr:rowOff>28575</xdr:rowOff>
        </xdr:from>
        <xdr:to>
          <xdr:col>13</xdr:col>
          <xdr:colOff>276225</xdr:colOff>
          <xdr:row>91</xdr:row>
          <xdr:rowOff>238125</xdr:rowOff>
        </xdr:to>
        <xdr:sp macro="" textlink="">
          <xdr:nvSpPr>
            <xdr:cNvPr id="30799" name="Check Box 79" hidden="1">
              <a:extLst>
                <a:ext uri="{63B3BB69-23CF-44E3-9099-C40C66FF867C}">
                  <a14:compatExt spid="_x0000_s30799"/>
                </a:ext>
                <a:ext uri="{FF2B5EF4-FFF2-40B4-BE49-F238E27FC236}">
                  <a16:creationId xmlns:a16="http://schemas.microsoft.com/office/drawing/2014/main" id="{00000000-0008-0000-0400-00004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92</xdr:row>
          <xdr:rowOff>28575</xdr:rowOff>
        </xdr:from>
        <xdr:to>
          <xdr:col>13</xdr:col>
          <xdr:colOff>276225</xdr:colOff>
          <xdr:row>92</xdr:row>
          <xdr:rowOff>238125</xdr:rowOff>
        </xdr:to>
        <xdr:sp macro="" textlink="">
          <xdr:nvSpPr>
            <xdr:cNvPr id="30800" name="Check Box 80" hidden="1">
              <a:extLst>
                <a:ext uri="{63B3BB69-23CF-44E3-9099-C40C66FF867C}">
                  <a14:compatExt spid="_x0000_s30800"/>
                </a:ext>
                <a:ext uri="{FF2B5EF4-FFF2-40B4-BE49-F238E27FC236}">
                  <a16:creationId xmlns:a16="http://schemas.microsoft.com/office/drawing/2014/main" id="{00000000-0008-0000-0400-00005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93</xdr:row>
          <xdr:rowOff>28575</xdr:rowOff>
        </xdr:from>
        <xdr:to>
          <xdr:col>13</xdr:col>
          <xdr:colOff>276225</xdr:colOff>
          <xdr:row>93</xdr:row>
          <xdr:rowOff>238125</xdr:rowOff>
        </xdr:to>
        <xdr:sp macro="" textlink="">
          <xdr:nvSpPr>
            <xdr:cNvPr id="30801" name="Check Box 81" hidden="1">
              <a:extLst>
                <a:ext uri="{63B3BB69-23CF-44E3-9099-C40C66FF867C}">
                  <a14:compatExt spid="_x0000_s30801"/>
                </a:ext>
                <a:ext uri="{FF2B5EF4-FFF2-40B4-BE49-F238E27FC236}">
                  <a16:creationId xmlns:a16="http://schemas.microsoft.com/office/drawing/2014/main" id="{00000000-0008-0000-0400-00005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95</xdr:row>
          <xdr:rowOff>28575</xdr:rowOff>
        </xdr:from>
        <xdr:to>
          <xdr:col>13</xdr:col>
          <xdr:colOff>276225</xdr:colOff>
          <xdr:row>95</xdr:row>
          <xdr:rowOff>238125</xdr:rowOff>
        </xdr:to>
        <xdr:sp macro="" textlink="">
          <xdr:nvSpPr>
            <xdr:cNvPr id="30802" name="Check Box 82" hidden="1">
              <a:extLst>
                <a:ext uri="{63B3BB69-23CF-44E3-9099-C40C66FF867C}">
                  <a14:compatExt spid="_x0000_s30802"/>
                </a:ext>
                <a:ext uri="{FF2B5EF4-FFF2-40B4-BE49-F238E27FC236}">
                  <a16:creationId xmlns:a16="http://schemas.microsoft.com/office/drawing/2014/main" id="{00000000-0008-0000-0400-00005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92</xdr:row>
          <xdr:rowOff>28575</xdr:rowOff>
        </xdr:from>
        <xdr:to>
          <xdr:col>6</xdr:col>
          <xdr:colOff>276225</xdr:colOff>
          <xdr:row>92</xdr:row>
          <xdr:rowOff>238125</xdr:rowOff>
        </xdr:to>
        <xdr:sp macro="" textlink="">
          <xdr:nvSpPr>
            <xdr:cNvPr id="30803" name="Check Box 83" hidden="1">
              <a:extLst>
                <a:ext uri="{63B3BB69-23CF-44E3-9099-C40C66FF867C}">
                  <a14:compatExt spid="_x0000_s30803"/>
                </a:ext>
                <a:ext uri="{FF2B5EF4-FFF2-40B4-BE49-F238E27FC236}">
                  <a16:creationId xmlns:a16="http://schemas.microsoft.com/office/drawing/2014/main" id="{00000000-0008-0000-0400-00005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89</xdr:row>
          <xdr:rowOff>28575</xdr:rowOff>
        </xdr:from>
        <xdr:to>
          <xdr:col>20</xdr:col>
          <xdr:colOff>276225</xdr:colOff>
          <xdr:row>89</xdr:row>
          <xdr:rowOff>238125</xdr:rowOff>
        </xdr:to>
        <xdr:sp macro="" textlink="">
          <xdr:nvSpPr>
            <xdr:cNvPr id="30804" name="Check Box 84" hidden="1">
              <a:extLst>
                <a:ext uri="{63B3BB69-23CF-44E3-9099-C40C66FF867C}">
                  <a14:compatExt spid="_x0000_s30804"/>
                </a:ext>
                <a:ext uri="{FF2B5EF4-FFF2-40B4-BE49-F238E27FC236}">
                  <a16:creationId xmlns:a16="http://schemas.microsoft.com/office/drawing/2014/main" id="{00000000-0008-0000-0400-00005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90</xdr:row>
          <xdr:rowOff>28575</xdr:rowOff>
        </xdr:from>
        <xdr:to>
          <xdr:col>20</xdr:col>
          <xdr:colOff>276225</xdr:colOff>
          <xdr:row>90</xdr:row>
          <xdr:rowOff>238125</xdr:rowOff>
        </xdr:to>
        <xdr:sp macro="" textlink="">
          <xdr:nvSpPr>
            <xdr:cNvPr id="30805" name="Check Box 85" hidden="1">
              <a:extLst>
                <a:ext uri="{63B3BB69-23CF-44E3-9099-C40C66FF867C}">
                  <a14:compatExt spid="_x0000_s30805"/>
                </a:ext>
                <a:ext uri="{FF2B5EF4-FFF2-40B4-BE49-F238E27FC236}">
                  <a16:creationId xmlns:a16="http://schemas.microsoft.com/office/drawing/2014/main" id="{00000000-0008-0000-0400-00005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91</xdr:row>
          <xdr:rowOff>28575</xdr:rowOff>
        </xdr:from>
        <xdr:to>
          <xdr:col>20</xdr:col>
          <xdr:colOff>276225</xdr:colOff>
          <xdr:row>91</xdr:row>
          <xdr:rowOff>238125</xdr:rowOff>
        </xdr:to>
        <xdr:sp macro="" textlink="">
          <xdr:nvSpPr>
            <xdr:cNvPr id="30806" name="Check Box 86" hidden="1">
              <a:extLst>
                <a:ext uri="{63B3BB69-23CF-44E3-9099-C40C66FF867C}">
                  <a14:compatExt spid="_x0000_s30806"/>
                </a:ext>
                <a:ext uri="{FF2B5EF4-FFF2-40B4-BE49-F238E27FC236}">
                  <a16:creationId xmlns:a16="http://schemas.microsoft.com/office/drawing/2014/main" id="{00000000-0008-0000-0400-00005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92</xdr:row>
          <xdr:rowOff>28575</xdr:rowOff>
        </xdr:from>
        <xdr:to>
          <xdr:col>20</xdr:col>
          <xdr:colOff>276225</xdr:colOff>
          <xdr:row>92</xdr:row>
          <xdr:rowOff>238125</xdr:rowOff>
        </xdr:to>
        <xdr:sp macro="" textlink="">
          <xdr:nvSpPr>
            <xdr:cNvPr id="30807" name="Check Box 87" hidden="1">
              <a:extLst>
                <a:ext uri="{63B3BB69-23CF-44E3-9099-C40C66FF867C}">
                  <a14:compatExt spid="_x0000_s30807"/>
                </a:ext>
                <a:ext uri="{FF2B5EF4-FFF2-40B4-BE49-F238E27FC236}">
                  <a16:creationId xmlns:a16="http://schemas.microsoft.com/office/drawing/2014/main" id="{00000000-0008-0000-0400-00005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93</xdr:row>
          <xdr:rowOff>28575</xdr:rowOff>
        </xdr:from>
        <xdr:to>
          <xdr:col>20</xdr:col>
          <xdr:colOff>276225</xdr:colOff>
          <xdr:row>93</xdr:row>
          <xdr:rowOff>238125</xdr:rowOff>
        </xdr:to>
        <xdr:sp macro="" textlink="">
          <xdr:nvSpPr>
            <xdr:cNvPr id="30808" name="Check Box 88" hidden="1">
              <a:extLst>
                <a:ext uri="{63B3BB69-23CF-44E3-9099-C40C66FF867C}">
                  <a14:compatExt spid="_x0000_s30808"/>
                </a:ext>
                <a:ext uri="{FF2B5EF4-FFF2-40B4-BE49-F238E27FC236}">
                  <a16:creationId xmlns:a16="http://schemas.microsoft.com/office/drawing/2014/main" id="{00000000-0008-0000-0400-00005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95</xdr:row>
          <xdr:rowOff>28575</xdr:rowOff>
        </xdr:from>
        <xdr:to>
          <xdr:col>20</xdr:col>
          <xdr:colOff>276225</xdr:colOff>
          <xdr:row>95</xdr:row>
          <xdr:rowOff>238125</xdr:rowOff>
        </xdr:to>
        <xdr:sp macro="" textlink="">
          <xdr:nvSpPr>
            <xdr:cNvPr id="30809" name="Check Box 89" hidden="1">
              <a:extLst>
                <a:ext uri="{63B3BB69-23CF-44E3-9099-C40C66FF867C}">
                  <a14:compatExt spid="_x0000_s30809"/>
                </a:ext>
                <a:ext uri="{FF2B5EF4-FFF2-40B4-BE49-F238E27FC236}">
                  <a16:creationId xmlns:a16="http://schemas.microsoft.com/office/drawing/2014/main" id="{00000000-0008-0000-0400-00005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108</xdr:row>
          <xdr:rowOff>28575</xdr:rowOff>
        </xdr:from>
        <xdr:to>
          <xdr:col>6</xdr:col>
          <xdr:colOff>276225</xdr:colOff>
          <xdr:row>108</xdr:row>
          <xdr:rowOff>238125</xdr:rowOff>
        </xdr:to>
        <xdr:sp macro="" textlink="">
          <xdr:nvSpPr>
            <xdr:cNvPr id="30810" name="Check Box 90" hidden="1">
              <a:extLst>
                <a:ext uri="{63B3BB69-23CF-44E3-9099-C40C66FF867C}">
                  <a14:compatExt spid="_x0000_s30810"/>
                </a:ext>
                <a:ext uri="{FF2B5EF4-FFF2-40B4-BE49-F238E27FC236}">
                  <a16:creationId xmlns:a16="http://schemas.microsoft.com/office/drawing/2014/main" id="{00000000-0008-0000-0400-00005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106</xdr:row>
          <xdr:rowOff>28575</xdr:rowOff>
        </xdr:from>
        <xdr:to>
          <xdr:col>13</xdr:col>
          <xdr:colOff>276225</xdr:colOff>
          <xdr:row>106</xdr:row>
          <xdr:rowOff>238125</xdr:rowOff>
        </xdr:to>
        <xdr:sp macro="" textlink="">
          <xdr:nvSpPr>
            <xdr:cNvPr id="30811" name="Check Box 91" hidden="1">
              <a:extLst>
                <a:ext uri="{63B3BB69-23CF-44E3-9099-C40C66FF867C}">
                  <a14:compatExt spid="_x0000_s30811"/>
                </a:ext>
                <a:ext uri="{FF2B5EF4-FFF2-40B4-BE49-F238E27FC236}">
                  <a16:creationId xmlns:a16="http://schemas.microsoft.com/office/drawing/2014/main" id="{00000000-0008-0000-0400-00005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108</xdr:row>
          <xdr:rowOff>28575</xdr:rowOff>
        </xdr:from>
        <xdr:to>
          <xdr:col>13</xdr:col>
          <xdr:colOff>276225</xdr:colOff>
          <xdr:row>108</xdr:row>
          <xdr:rowOff>238125</xdr:rowOff>
        </xdr:to>
        <xdr:sp macro="" textlink="">
          <xdr:nvSpPr>
            <xdr:cNvPr id="30812" name="Check Box 92" hidden="1">
              <a:extLst>
                <a:ext uri="{63B3BB69-23CF-44E3-9099-C40C66FF867C}">
                  <a14:compatExt spid="_x0000_s30812"/>
                </a:ext>
                <a:ext uri="{FF2B5EF4-FFF2-40B4-BE49-F238E27FC236}">
                  <a16:creationId xmlns:a16="http://schemas.microsoft.com/office/drawing/2014/main" id="{00000000-0008-0000-0400-00005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109</xdr:row>
          <xdr:rowOff>28575</xdr:rowOff>
        </xdr:from>
        <xdr:to>
          <xdr:col>13</xdr:col>
          <xdr:colOff>276225</xdr:colOff>
          <xdr:row>109</xdr:row>
          <xdr:rowOff>238125</xdr:rowOff>
        </xdr:to>
        <xdr:sp macro="" textlink="">
          <xdr:nvSpPr>
            <xdr:cNvPr id="30813" name="Check Box 93" hidden="1">
              <a:extLst>
                <a:ext uri="{63B3BB69-23CF-44E3-9099-C40C66FF867C}">
                  <a14:compatExt spid="_x0000_s30813"/>
                </a:ext>
                <a:ext uri="{FF2B5EF4-FFF2-40B4-BE49-F238E27FC236}">
                  <a16:creationId xmlns:a16="http://schemas.microsoft.com/office/drawing/2014/main" id="{00000000-0008-0000-0400-00005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110</xdr:row>
          <xdr:rowOff>28575</xdr:rowOff>
        </xdr:from>
        <xdr:to>
          <xdr:col>13</xdr:col>
          <xdr:colOff>276225</xdr:colOff>
          <xdr:row>110</xdr:row>
          <xdr:rowOff>238125</xdr:rowOff>
        </xdr:to>
        <xdr:sp macro="" textlink="">
          <xdr:nvSpPr>
            <xdr:cNvPr id="30814" name="Check Box 94" hidden="1">
              <a:extLst>
                <a:ext uri="{63B3BB69-23CF-44E3-9099-C40C66FF867C}">
                  <a14:compatExt spid="_x0000_s30814"/>
                </a:ext>
                <a:ext uri="{FF2B5EF4-FFF2-40B4-BE49-F238E27FC236}">
                  <a16:creationId xmlns:a16="http://schemas.microsoft.com/office/drawing/2014/main" id="{00000000-0008-0000-0400-00005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106</xdr:row>
          <xdr:rowOff>28575</xdr:rowOff>
        </xdr:from>
        <xdr:to>
          <xdr:col>20</xdr:col>
          <xdr:colOff>276225</xdr:colOff>
          <xdr:row>106</xdr:row>
          <xdr:rowOff>238125</xdr:rowOff>
        </xdr:to>
        <xdr:sp macro="" textlink="">
          <xdr:nvSpPr>
            <xdr:cNvPr id="30815" name="Check Box 95" hidden="1">
              <a:extLst>
                <a:ext uri="{63B3BB69-23CF-44E3-9099-C40C66FF867C}">
                  <a14:compatExt spid="_x0000_s30815"/>
                </a:ext>
                <a:ext uri="{FF2B5EF4-FFF2-40B4-BE49-F238E27FC236}">
                  <a16:creationId xmlns:a16="http://schemas.microsoft.com/office/drawing/2014/main" id="{00000000-0008-0000-0400-00005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108</xdr:row>
          <xdr:rowOff>28575</xdr:rowOff>
        </xdr:from>
        <xdr:to>
          <xdr:col>20</xdr:col>
          <xdr:colOff>276225</xdr:colOff>
          <xdr:row>108</xdr:row>
          <xdr:rowOff>238125</xdr:rowOff>
        </xdr:to>
        <xdr:sp macro="" textlink="">
          <xdr:nvSpPr>
            <xdr:cNvPr id="30816" name="Check Box 96" hidden="1">
              <a:extLst>
                <a:ext uri="{63B3BB69-23CF-44E3-9099-C40C66FF867C}">
                  <a14:compatExt spid="_x0000_s30816"/>
                </a:ext>
                <a:ext uri="{FF2B5EF4-FFF2-40B4-BE49-F238E27FC236}">
                  <a16:creationId xmlns:a16="http://schemas.microsoft.com/office/drawing/2014/main" id="{00000000-0008-0000-0400-00006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109</xdr:row>
          <xdr:rowOff>28575</xdr:rowOff>
        </xdr:from>
        <xdr:to>
          <xdr:col>20</xdr:col>
          <xdr:colOff>276225</xdr:colOff>
          <xdr:row>109</xdr:row>
          <xdr:rowOff>238125</xdr:rowOff>
        </xdr:to>
        <xdr:sp macro="" textlink="">
          <xdr:nvSpPr>
            <xdr:cNvPr id="30817" name="Check Box 97" hidden="1">
              <a:extLst>
                <a:ext uri="{63B3BB69-23CF-44E3-9099-C40C66FF867C}">
                  <a14:compatExt spid="_x0000_s30817"/>
                </a:ext>
                <a:ext uri="{FF2B5EF4-FFF2-40B4-BE49-F238E27FC236}">
                  <a16:creationId xmlns:a16="http://schemas.microsoft.com/office/drawing/2014/main" id="{00000000-0008-0000-0400-00006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110</xdr:row>
          <xdr:rowOff>28575</xdr:rowOff>
        </xdr:from>
        <xdr:to>
          <xdr:col>20</xdr:col>
          <xdr:colOff>276225</xdr:colOff>
          <xdr:row>110</xdr:row>
          <xdr:rowOff>238125</xdr:rowOff>
        </xdr:to>
        <xdr:sp macro="" textlink="">
          <xdr:nvSpPr>
            <xdr:cNvPr id="30818" name="Check Box 98" hidden="1">
              <a:extLst>
                <a:ext uri="{63B3BB69-23CF-44E3-9099-C40C66FF867C}">
                  <a14:compatExt spid="_x0000_s30818"/>
                </a:ext>
                <a:ext uri="{FF2B5EF4-FFF2-40B4-BE49-F238E27FC236}">
                  <a16:creationId xmlns:a16="http://schemas.microsoft.com/office/drawing/2014/main" id="{00000000-0008-0000-0400-00006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127</xdr:row>
          <xdr:rowOff>28575</xdr:rowOff>
        </xdr:from>
        <xdr:to>
          <xdr:col>6</xdr:col>
          <xdr:colOff>276225</xdr:colOff>
          <xdr:row>127</xdr:row>
          <xdr:rowOff>238125</xdr:rowOff>
        </xdr:to>
        <xdr:sp macro="" textlink="">
          <xdr:nvSpPr>
            <xdr:cNvPr id="30819" name="Check Box 99" hidden="1">
              <a:extLst>
                <a:ext uri="{63B3BB69-23CF-44E3-9099-C40C66FF867C}">
                  <a14:compatExt spid="_x0000_s30819"/>
                </a:ext>
                <a:ext uri="{FF2B5EF4-FFF2-40B4-BE49-F238E27FC236}">
                  <a16:creationId xmlns:a16="http://schemas.microsoft.com/office/drawing/2014/main" id="{00000000-0008-0000-0400-00006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129</xdr:row>
          <xdr:rowOff>28575</xdr:rowOff>
        </xdr:from>
        <xdr:to>
          <xdr:col>6</xdr:col>
          <xdr:colOff>276225</xdr:colOff>
          <xdr:row>129</xdr:row>
          <xdr:rowOff>238125</xdr:rowOff>
        </xdr:to>
        <xdr:sp macro="" textlink="">
          <xdr:nvSpPr>
            <xdr:cNvPr id="30820" name="Check Box 100" hidden="1">
              <a:extLst>
                <a:ext uri="{63B3BB69-23CF-44E3-9099-C40C66FF867C}">
                  <a14:compatExt spid="_x0000_s30820"/>
                </a:ext>
                <a:ext uri="{FF2B5EF4-FFF2-40B4-BE49-F238E27FC236}">
                  <a16:creationId xmlns:a16="http://schemas.microsoft.com/office/drawing/2014/main" id="{00000000-0008-0000-0400-00006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130</xdr:row>
          <xdr:rowOff>28575</xdr:rowOff>
        </xdr:from>
        <xdr:to>
          <xdr:col>6</xdr:col>
          <xdr:colOff>276225</xdr:colOff>
          <xdr:row>130</xdr:row>
          <xdr:rowOff>238125</xdr:rowOff>
        </xdr:to>
        <xdr:sp macro="" textlink="">
          <xdr:nvSpPr>
            <xdr:cNvPr id="30821" name="Check Box 101" hidden="1">
              <a:extLst>
                <a:ext uri="{63B3BB69-23CF-44E3-9099-C40C66FF867C}">
                  <a14:compatExt spid="_x0000_s30821"/>
                </a:ext>
                <a:ext uri="{FF2B5EF4-FFF2-40B4-BE49-F238E27FC236}">
                  <a16:creationId xmlns:a16="http://schemas.microsoft.com/office/drawing/2014/main" id="{00000000-0008-0000-0400-00006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133</xdr:row>
          <xdr:rowOff>28575</xdr:rowOff>
        </xdr:from>
        <xdr:to>
          <xdr:col>6</xdr:col>
          <xdr:colOff>276225</xdr:colOff>
          <xdr:row>133</xdr:row>
          <xdr:rowOff>238125</xdr:rowOff>
        </xdr:to>
        <xdr:sp macro="" textlink="">
          <xdr:nvSpPr>
            <xdr:cNvPr id="30822" name="Check Box 102" hidden="1">
              <a:extLst>
                <a:ext uri="{63B3BB69-23CF-44E3-9099-C40C66FF867C}">
                  <a14:compatExt spid="_x0000_s30822"/>
                </a:ext>
                <a:ext uri="{FF2B5EF4-FFF2-40B4-BE49-F238E27FC236}">
                  <a16:creationId xmlns:a16="http://schemas.microsoft.com/office/drawing/2014/main" id="{00000000-0008-0000-0400-00006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138</xdr:row>
          <xdr:rowOff>28575</xdr:rowOff>
        </xdr:from>
        <xdr:to>
          <xdr:col>6</xdr:col>
          <xdr:colOff>276225</xdr:colOff>
          <xdr:row>138</xdr:row>
          <xdr:rowOff>238125</xdr:rowOff>
        </xdr:to>
        <xdr:sp macro="" textlink="">
          <xdr:nvSpPr>
            <xdr:cNvPr id="30823" name="Check Box 103" hidden="1">
              <a:extLst>
                <a:ext uri="{63B3BB69-23CF-44E3-9099-C40C66FF867C}">
                  <a14:compatExt spid="_x0000_s30823"/>
                </a:ext>
                <a:ext uri="{FF2B5EF4-FFF2-40B4-BE49-F238E27FC236}">
                  <a16:creationId xmlns:a16="http://schemas.microsoft.com/office/drawing/2014/main" id="{00000000-0008-0000-0400-00006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141</xdr:row>
          <xdr:rowOff>28575</xdr:rowOff>
        </xdr:from>
        <xdr:to>
          <xdr:col>6</xdr:col>
          <xdr:colOff>276225</xdr:colOff>
          <xdr:row>141</xdr:row>
          <xdr:rowOff>238125</xdr:rowOff>
        </xdr:to>
        <xdr:sp macro="" textlink="">
          <xdr:nvSpPr>
            <xdr:cNvPr id="30824" name="Check Box 104" hidden="1">
              <a:extLst>
                <a:ext uri="{63B3BB69-23CF-44E3-9099-C40C66FF867C}">
                  <a14:compatExt spid="_x0000_s30824"/>
                </a:ext>
                <a:ext uri="{FF2B5EF4-FFF2-40B4-BE49-F238E27FC236}">
                  <a16:creationId xmlns:a16="http://schemas.microsoft.com/office/drawing/2014/main" id="{00000000-0008-0000-0400-00006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144</xdr:row>
          <xdr:rowOff>28575</xdr:rowOff>
        </xdr:from>
        <xdr:to>
          <xdr:col>6</xdr:col>
          <xdr:colOff>276225</xdr:colOff>
          <xdr:row>144</xdr:row>
          <xdr:rowOff>238125</xdr:rowOff>
        </xdr:to>
        <xdr:sp macro="" textlink="">
          <xdr:nvSpPr>
            <xdr:cNvPr id="30825" name="Check Box 105" hidden="1">
              <a:extLst>
                <a:ext uri="{63B3BB69-23CF-44E3-9099-C40C66FF867C}">
                  <a14:compatExt spid="_x0000_s30825"/>
                </a:ext>
                <a:ext uri="{FF2B5EF4-FFF2-40B4-BE49-F238E27FC236}">
                  <a16:creationId xmlns:a16="http://schemas.microsoft.com/office/drawing/2014/main" id="{00000000-0008-0000-0400-00006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145</xdr:row>
          <xdr:rowOff>28575</xdr:rowOff>
        </xdr:from>
        <xdr:to>
          <xdr:col>6</xdr:col>
          <xdr:colOff>276225</xdr:colOff>
          <xdr:row>145</xdr:row>
          <xdr:rowOff>238125</xdr:rowOff>
        </xdr:to>
        <xdr:sp macro="" textlink="">
          <xdr:nvSpPr>
            <xdr:cNvPr id="30826" name="Check Box 106" hidden="1">
              <a:extLst>
                <a:ext uri="{63B3BB69-23CF-44E3-9099-C40C66FF867C}">
                  <a14:compatExt spid="_x0000_s30826"/>
                </a:ext>
                <a:ext uri="{FF2B5EF4-FFF2-40B4-BE49-F238E27FC236}">
                  <a16:creationId xmlns:a16="http://schemas.microsoft.com/office/drawing/2014/main" id="{00000000-0008-0000-0400-00006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127</xdr:row>
          <xdr:rowOff>28575</xdr:rowOff>
        </xdr:from>
        <xdr:to>
          <xdr:col>13</xdr:col>
          <xdr:colOff>276225</xdr:colOff>
          <xdr:row>127</xdr:row>
          <xdr:rowOff>238125</xdr:rowOff>
        </xdr:to>
        <xdr:sp macro="" textlink="">
          <xdr:nvSpPr>
            <xdr:cNvPr id="30827" name="Check Box 107" hidden="1">
              <a:extLst>
                <a:ext uri="{63B3BB69-23CF-44E3-9099-C40C66FF867C}">
                  <a14:compatExt spid="_x0000_s30827"/>
                </a:ext>
                <a:ext uri="{FF2B5EF4-FFF2-40B4-BE49-F238E27FC236}">
                  <a16:creationId xmlns:a16="http://schemas.microsoft.com/office/drawing/2014/main" id="{00000000-0008-0000-0400-00006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129</xdr:row>
          <xdr:rowOff>28575</xdr:rowOff>
        </xdr:from>
        <xdr:to>
          <xdr:col>13</xdr:col>
          <xdr:colOff>276225</xdr:colOff>
          <xdr:row>129</xdr:row>
          <xdr:rowOff>238125</xdr:rowOff>
        </xdr:to>
        <xdr:sp macro="" textlink="">
          <xdr:nvSpPr>
            <xdr:cNvPr id="30828" name="Check Box 108" hidden="1">
              <a:extLst>
                <a:ext uri="{63B3BB69-23CF-44E3-9099-C40C66FF867C}">
                  <a14:compatExt spid="_x0000_s30828"/>
                </a:ext>
                <a:ext uri="{FF2B5EF4-FFF2-40B4-BE49-F238E27FC236}">
                  <a16:creationId xmlns:a16="http://schemas.microsoft.com/office/drawing/2014/main" id="{00000000-0008-0000-0400-00006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130</xdr:row>
          <xdr:rowOff>28575</xdr:rowOff>
        </xdr:from>
        <xdr:to>
          <xdr:col>13</xdr:col>
          <xdr:colOff>276225</xdr:colOff>
          <xdr:row>130</xdr:row>
          <xdr:rowOff>238125</xdr:rowOff>
        </xdr:to>
        <xdr:sp macro="" textlink="">
          <xdr:nvSpPr>
            <xdr:cNvPr id="30829" name="Check Box 109" hidden="1">
              <a:extLst>
                <a:ext uri="{63B3BB69-23CF-44E3-9099-C40C66FF867C}">
                  <a14:compatExt spid="_x0000_s30829"/>
                </a:ext>
                <a:ext uri="{FF2B5EF4-FFF2-40B4-BE49-F238E27FC236}">
                  <a16:creationId xmlns:a16="http://schemas.microsoft.com/office/drawing/2014/main" id="{00000000-0008-0000-0400-00006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133</xdr:row>
          <xdr:rowOff>28575</xdr:rowOff>
        </xdr:from>
        <xdr:to>
          <xdr:col>13</xdr:col>
          <xdr:colOff>276225</xdr:colOff>
          <xdr:row>133</xdr:row>
          <xdr:rowOff>238125</xdr:rowOff>
        </xdr:to>
        <xdr:sp macro="" textlink="">
          <xdr:nvSpPr>
            <xdr:cNvPr id="30830" name="Check Box 110" hidden="1">
              <a:extLst>
                <a:ext uri="{63B3BB69-23CF-44E3-9099-C40C66FF867C}">
                  <a14:compatExt spid="_x0000_s30830"/>
                </a:ext>
                <a:ext uri="{FF2B5EF4-FFF2-40B4-BE49-F238E27FC236}">
                  <a16:creationId xmlns:a16="http://schemas.microsoft.com/office/drawing/2014/main" id="{00000000-0008-0000-0400-00006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136</xdr:row>
          <xdr:rowOff>28575</xdr:rowOff>
        </xdr:from>
        <xdr:to>
          <xdr:col>13</xdr:col>
          <xdr:colOff>276225</xdr:colOff>
          <xdr:row>136</xdr:row>
          <xdr:rowOff>238125</xdr:rowOff>
        </xdr:to>
        <xdr:sp macro="" textlink="">
          <xdr:nvSpPr>
            <xdr:cNvPr id="30831" name="Check Box 111" hidden="1">
              <a:extLst>
                <a:ext uri="{63B3BB69-23CF-44E3-9099-C40C66FF867C}">
                  <a14:compatExt spid="_x0000_s30831"/>
                </a:ext>
                <a:ext uri="{FF2B5EF4-FFF2-40B4-BE49-F238E27FC236}">
                  <a16:creationId xmlns:a16="http://schemas.microsoft.com/office/drawing/2014/main" id="{00000000-0008-0000-0400-00006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138</xdr:row>
          <xdr:rowOff>28575</xdr:rowOff>
        </xdr:from>
        <xdr:to>
          <xdr:col>13</xdr:col>
          <xdr:colOff>276225</xdr:colOff>
          <xdr:row>138</xdr:row>
          <xdr:rowOff>238125</xdr:rowOff>
        </xdr:to>
        <xdr:sp macro="" textlink="">
          <xdr:nvSpPr>
            <xdr:cNvPr id="30832" name="Check Box 112" hidden="1">
              <a:extLst>
                <a:ext uri="{63B3BB69-23CF-44E3-9099-C40C66FF867C}">
                  <a14:compatExt spid="_x0000_s30832"/>
                </a:ext>
                <a:ext uri="{FF2B5EF4-FFF2-40B4-BE49-F238E27FC236}">
                  <a16:creationId xmlns:a16="http://schemas.microsoft.com/office/drawing/2014/main" id="{00000000-0008-0000-0400-00007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141</xdr:row>
          <xdr:rowOff>28575</xdr:rowOff>
        </xdr:from>
        <xdr:to>
          <xdr:col>13</xdr:col>
          <xdr:colOff>276225</xdr:colOff>
          <xdr:row>141</xdr:row>
          <xdr:rowOff>238125</xdr:rowOff>
        </xdr:to>
        <xdr:sp macro="" textlink="">
          <xdr:nvSpPr>
            <xdr:cNvPr id="30833" name="Check Box 113" hidden="1">
              <a:extLst>
                <a:ext uri="{63B3BB69-23CF-44E3-9099-C40C66FF867C}">
                  <a14:compatExt spid="_x0000_s30833"/>
                </a:ext>
                <a:ext uri="{FF2B5EF4-FFF2-40B4-BE49-F238E27FC236}">
                  <a16:creationId xmlns:a16="http://schemas.microsoft.com/office/drawing/2014/main" id="{00000000-0008-0000-0400-00007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144</xdr:row>
          <xdr:rowOff>28575</xdr:rowOff>
        </xdr:from>
        <xdr:to>
          <xdr:col>13</xdr:col>
          <xdr:colOff>276225</xdr:colOff>
          <xdr:row>144</xdr:row>
          <xdr:rowOff>238125</xdr:rowOff>
        </xdr:to>
        <xdr:sp macro="" textlink="">
          <xdr:nvSpPr>
            <xdr:cNvPr id="30834" name="Check Box 114" hidden="1">
              <a:extLst>
                <a:ext uri="{63B3BB69-23CF-44E3-9099-C40C66FF867C}">
                  <a14:compatExt spid="_x0000_s30834"/>
                </a:ext>
                <a:ext uri="{FF2B5EF4-FFF2-40B4-BE49-F238E27FC236}">
                  <a16:creationId xmlns:a16="http://schemas.microsoft.com/office/drawing/2014/main" id="{00000000-0008-0000-0400-00007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145</xdr:row>
          <xdr:rowOff>28575</xdr:rowOff>
        </xdr:from>
        <xdr:to>
          <xdr:col>13</xdr:col>
          <xdr:colOff>276225</xdr:colOff>
          <xdr:row>145</xdr:row>
          <xdr:rowOff>238125</xdr:rowOff>
        </xdr:to>
        <xdr:sp macro="" textlink="">
          <xdr:nvSpPr>
            <xdr:cNvPr id="30835" name="Check Box 115" hidden="1">
              <a:extLst>
                <a:ext uri="{63B3BB69-23CF-44E3-9099-C40C66FF867C}">
                  <a14:compatExt spid="_x0000_s30835"/>
                </a:ext>
                <a:ext uri="{FF2B5EF4-FFF2-40B4-BE49-F238E27FC236}">
                  <a16:creationId xmlns:a16="http://schemas.microsoft.com/office/drawing/2014/main" id="{00000000-0008-0000-0400-00007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127</xdr:row>
          <xdr:rowOff>28575</xdr:rowOff>
        </xdr:from>
        <xdr:to>
          <xdr:col>20</xdr:col>
          <xdr:colOff>276225</xdr:colOff>
          <xdr:row>127</xdr:row>
          <xdr:rowOff>238125</xdr:rowOff>
        </xdr:to>
        <xdr:sp macro="" textlink="">
          <xdr:nvSpPr>
            <xdr:cNvPr id="30836" name="Check Box 116" hidden="1">
              <a:extLst>
                <a:ext uri="{63B3BB69-23CF-44E3-9099-C40C66FF867C}">
                  <a14:compatExt spid="_x0000_s30836"/>
                </a:ext>
                <a:ext uri="{FF2B5EF4-FFF2-40B4-BE49-F238E27FC236}">
                  <a16:creationId xmlns:a16="http://schemas.microsoft.com/office/drawing/2014/main" id="{00000000-0008-0000-0400-00007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129</xdr:row>
          <xdr:rowOff>28575</xdr:rowOff>
        </xdr:from>
        <xdr:to>
          <xdr:col>20</xdr:col>
          <xdr:colOff>276225</xdr:colOff>
          <xdr:row>129</xdr:row>
          <xdr:rowOff>238125</xdr:rowOff>
        </xdr:to>
        <xdr:sp macro="" textlink="">
          <xdr:nvSpPr>
            <xdr:cNvPr id="30837" name="Check Box 117" hidden="1">
              <a:extLst>
                <a:ext uri="{63B3BB69-23CF-44E3-9099-C40C66FF867C}">
                  <a14:compatExt spid="_x0000_s30837"/>
                </a:ext>
                <a:ext uri="{FF2B5EF4-FFF2-40B4-BE49-F238E27FC236}">
                  <a16:creationId xmlns:a16="http://schemas.microsoft.com/office/drawing/2014/main" id="{00000000-0008-0000-0400-00007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130</xdr:row>
          <xdr:rowOff>28575</xdr:rowOff>
        </xdr:from>
        <xdr:to>
          <xdr:col>20</xdr:col>
          <xdr:colOff>276225</xdr:colOff>
          <xdr:row>130</xdr:row>
          <xdr:rowOff>238125</xdr:rowOff>
        </xdr:to>
        <xdr:sp macro="" textlink="">
          <xdr:nvSpPr>
            <xdr:cNvPr id="30838" name="Check Box 118" hidden="1">
              <a:extLst>
                <a:ext uri="{63B3BB69-23CF-44E3-9099-C40C66FF867C}">
                  <a14:compatExt spid="_x0000_s30838"/>
                </a:ext>
                <a:ext uri="{FF2B5EF4-FFF2-40B4-BE49-F238E27FC236}">
                  <a16:creationId xmlns:a16="http://schemas.microsoft.com/office/drawing/2014/main" id="{00000000-0008-0000-0400-00007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136</xdr:row>
          <xdr:rowOff>28575</xdr:rowOff>
        </xdr:from>
        <xdr:to>
          <xdr:col>20</xdr:col>
          <xdr:colOff>276225</xdr:colOff>
          <xdr:row>136</xdr:row>
          <xdr:rowOff>238125</xdr:rowOff>
        </xdr:to>
        <xdr:sp macro="" textlink="">
          <xdr:nvSpPr>
            <xdr:cNvPr id="30839" name="Check Box 119" hidden="1">
              <a:extLst>
                <a:ext uri="{63B3BB69-23CF-44E3-9099-C40C66FF867C}">
                  <a14:compatExt spid="_x0000_s30839"/>
                </a:ext>
                <a:ext uri="{FF2B5EF4-FFF2-40B4-BE49-F238E27FC236}">
                  <a16:creationId xmlns:a16="http://schemas.microsoft.com/office/drawing/2014/main" id="{00000000-0008-0000-0400-00007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144</xdr:row>
          <xdr:rowOff>28575</xdr:rowOff>
        </xdr:from>
        <xdr:to>
          <xdr:col>20</xdr:col>
          <xdr:colOff>276225</xdr:colOff>
          <xdr:row>144</xdr:row>
          <xdr:rowOff>238125</xdr:rowOff>
        </xdr:to>
        <xdr:sp macro="" textlink="">
          <xdr:nvSpPr>
            <xdr:cNvPr id="30840" name="Check Box 120" hidden="1">
              <a:extLst>
                <a:ext uri="{63B3BB69-23CF-44E3-9099-C40C66FF867C}">
                  <a14:compatExt spid="_x0000_s30840"/>
                </a:ext>
                <a:ext uri="{FF2B5EF4-FFF2-40B4-BE49-F238E27FC236}">
                  <a16:creationId xmlns:a16="http://schemas.microsoft.com/office/drawing/2014/main" id="{00000000-0008-0000-0400-00007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145</xdr:row>
          <xdr:rowOff>28575</xdr:rowOff>
        </xdr:from>
        <xdr:to>
          <xdr:col>20</xdr:col>
          <xdr:colOff>276225</xdr:colOff>
          <xdr:row>145</xdr:row>
          <xdr:rowOff>238125</xdr:rowOff>
        </xdr:to>
        <xdr:sp macro="" textlink="">
          <xdr:nvSpPr>
            <xdr:cNvPr id="30841" name="Check Box 121" hidden="1">
              <a:extLst>
                <a:ext uri="{63B3BB69-23CF-44E3-9099-C40C66FF867C}">
                  <a14:compatExt spid="_x0000_s30841"/>
                </a:ext>
                <a:ext uri="{FF2B5EF4-FFF2-40B4-BE49-F238E27FC236}">
                  <a16:creationId xmlns:a16="http://schemas.microsoft.com/office/drawing/2014/main" id="{00000000-0008-0000-0400-00007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94</xdr:row>
          <xdr:rowOff>28575</xdr:rowOff>
        </xdr:from>
        <xdr:to>
          <xdr:col>13</xdr:col>
          <xdr:colOff>276225</xdr:colOff>
          <xdr:row>94</xdr:row>
          <xdr:rowOff>238125</xdr:rowOff>
        </xdr:to>
        <xdr:sp macro="" textlink="">
          <xdr:nvSpPr>
            <xdr:cNvPr id="30842" name="Check Box 122" hidden="1">
              <a:extLst>
                <a:ext uri="{63B3BB69-23CF-44E3-9099-C40C66FF867C}">
                  <a14:compatExt spid="_x0000_s30842"/>
                </a:ext>
                <a:ext uri="{FF2B5EF4-FFF2-40B4-BE49-F238E27FC236}">
                  <a16:creationId xmlns:a16="http://schemas.microsoft.com/office/drawing/2014/main" id="{00000000-0008-0000-0400-00007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94</xdr:row>
          <xdr:rowOff>28575</xdr:rowOff>
        </xdr:from>
        <xdr:to>
          <xdr:col>20</xdr:col>
          <xdr:colOff>276225</xdr:colOff>
          <xdr:row>94</xdr:row>
          <xdr:rowOff>238125</xdr:rowOff>
        </xdr:to>
        <xdr:sp macro="" textlink="">
          <xdr:nvSpPr>
            <xdr:cNvPr id="30843" name="Check Box 123" hidden="1">
              <a:extLst>
                <a:ext uri="{63B3BB69-23CF-44E3-9099-C40C66FF867C}">
                  <a14:compatExt spid="_x0000_s30843"/>
                </a:ext>
                <a:ext uri="{FF2B5EF4-FFF2-40B4-BE49-F238E27FC236}">
                  <a16:creationId xmlns:a16="http://schemas.microsoft.com/office/drawing/2014/main" id="{00000000-0008-0000-0400-00007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143</xdr:row>
          <xdr:rowOff>28575</xdr:rowOff>
        </xdr:from>
        <xdr:to>
          <xdr:col>6</xdr:col>
          <xdr:colOff>276225</xdr:colOff>
          <xdr:row>143</xdr:row>
          <xdr:rowOff>238125</xdr:rowOff>
        </xdr:to>
        <xdr:sp macro="" textlink="">
          <xdr:nvSpPr>
            <xdr:cNvPr id="30844" name="Check Box 124" hidden="1">
              <a:extLst>
                <a:ext uri="{63B3BB69-23CF-44E3-9099-C40C66FF867C}">
                  <a14:compatExt spid="_x0000_s30844"/>
                </a:ext>
                <a:ext uri="{FF2B5EF4-FFF2-40B4-BE49-F238E27FC236}">
                  <a16:creationId xmlns:a16="http://schemas.microsoft.com/office/drawing/2014/main" id="{00000000-0008-0000-0400-00007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143</xdr:row>
          <xdr:rowOff>28575</xdr:rowOff>
        </xdr:from>
        <xdr:to>
          <xdr:col>13</xdr:col>
          <xdr:colOff>276225</xdr:colOff>
          <xdr:row>143</xdr:row>
          <xdr:rowOff>238125</xdr:rowOff>
        </xdr:to>
        <xdr:sp macro="" textlink="">
          <xdr:nvSpPr>
            <xdr:cNvPr id="30845" name="Check Box 125" hidden="1">
              <a:extLst>
                <a:ext uri="{63B3BB69-23CF-44E3-9099-C40C66FF867C}">
                  <a14:compatExt spid="_x0000_s30845"/>
                </a:ext>
                <a:ext uri="{FF2B5EF4-FFF2-40B4-BE49-F238E27FC236}">
                  <a16:creationId xmlns:a16="http://schemas.microsoft.com/office/drawing/2014/main" id="{00000000-0008-0000-0400-00007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143</xdr:row>
          <xdr:rowOff>28575</xdr:rowOff>
        </xdr:from>
        <xdr:to>
          <xdr:col>20</xdr:col>
          <xdr:colOff>276225</xdr:colOff>
          <xdr:row>143</xdr:row>
          <xdr:rowOff>238125</xdr:rowOff>
        </xdr:to>
        <xdr:sp macro="" textlink="">
          <xdr:nvSpPr>
            <xdr:cNvPr id="30846" name="Check Box 126" hidden="1">
              <a:extLst>
                <a:ext uri="{63B3BB69-23CF-44E3-9099-C40C66FF867C}">
                  <a14:compatExt spid="_x0000_s30846"/>
                </a:ext>
                <a:ext uri="{FF2B5EF4-FFF2-40B4-BE49-F238E27FC236}">
                  <a16:creationId xmlns:a16="http://schemas.microsoft.com/office/drawing/2014/main" id="{00000000-0008-0000-0400-00007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142</xdr:row>
          <xdr:rowOff>28575</xdr:rowOff>
        </xdr:from>
        <xdr:to>
          <xdr:col>6</xdr:col>
          <xdr:colOff>276225</xdr:colOff>
          <xdr:row>142</xdr:row>
          <xdr:rowOff>238125</xdr:rowOff>
        </xdr:to>
        <xdr:sp macro="" textlink="">
          <xdr:nvSpPr>
            <xdr:cNvPr id="30847" name="Check Box 127" hidden="1">
              <a:extLst>
                <a:ext uri="{63B3BB69-23CF-44E3-9099-C40C66FF867C}">
                  <a14:compatExt spid="_x0000_s30847"/>
                </a:ext>
                <a:ext uri="{FF2B5EF4-FFF2-40B4-BE49-F238E27FC236}">
                  <a16:creationId xmlns:a16="http://schemas.microsoft.com/office/drawing/2014/main" id="{00000000-0008-0000-0400-00007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142</xdr:row>
          <xdr:rowOff>28575</xdr:rowOff>
        </xdr:from>
        <xdr:to>
          <xdr:col>13</xdr:col>
          <xdr:colOff>276225</xdr:colOff>
          <xdr:row>142</xdr:row>
          <xdr:rowOff>238125</xdr:rowOff>
        </xdr:to>
        <xdr:sp macro="" textlink="">
          <xdr:nvSpPr>
            <xdr:cNvPr id="30848" name="Check Box 128" hidden="1">
              <a:extLst>
                <a:ext uri="{63B3BB69-23CF-44E3-9099-C40C66FF867C}">
                  <a14:compatExt spid="_x0000_s30848"/>
                </a:ext>
                <a:ext uri="{FF2B5EF4-FFF2-40B4-BE49-F238E27FC236}">
                  <a16:creationId xmlns:a16="http://schemas.microsoft.com/office/drawing/2014/main" id="{00000000-0008-0000-0400-00008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131</xdr:row>
          <xdr:rowOff>28575</xdr:rowOff>
        </xdr:from>
        <xdr:to>
          <xdr:col>6</xdr:col>
          <xdr:colOff>276225</xdr:colOff>
          <xdr:row>131</xdr:row>
          <xdr:rowOff>238125</xdr:rowOff>
        </xdr:to>
        <xdr:sp macro="" textlink="">
          <xdr:nvSpPr>
            <xdr:cNvPr id="30849" name="Check Box 129" hidden="1">
              <a:extLst>
                <a:ext uri="{63B3BB69-23CF-44E3-9099-C40C66FF867C}">
                  <a14:compatExt spid="_x0000_s30849"/>
                </a:ext>
                <a:ext uri="{FF2B5EF4-FFF2-40B4-BE49-F238E27FC236}">
                  <a16:creationId xmlns:a16="http://schemas.microsoft.com/office/drawing/2014/main" id="{00000000-0008-0000-0400-00008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131</xdr:row>
          <xdr:rowOff>28575</xdr:rowOff>
        </xdr:from>
        <xdr:to>
          <xdr:col>13</xdr:col>
          <xdr:colOff>276225</xdr:colOff>
          <xdr:row>131</xdr:row>
          <xdr:rowOff>238125</xdr:rowOff>
        </xdr:to>
        <xdr:sp macro="" textlink="">
          <xdr:nvSpPr>
            <xdr:cNvPr id="30850" name="Check Box 130" hidden="1">
              <a:extLst>
                <a:ext uri="{63B3BB69-23CF-44E3-9099-C40C66FF867C}">
                  <a14:compatExt spid="_x0000_s30850"/>
                </a:ext>
                <a:ext uri="{FF2B5EF4-FFF2-40B4-BE49-F238E27FC236}">
                  <a16:creationId xmlns:a16="http://schemas.microsoft.com/office/drawing/2014/main" id="{00000000-0008-0000-0400-00008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131</xdr:row>
          <xdr:rowOff>28575</xdr:rowOff>
        </xdr:from>
        <xdr:to>
          <xdr:col>20</xdr:col>
          <xdr:colOff>276225</xdr:colOff>
          <xdr:row>131</xdr:row>
          <xdr:rowOff>238125</xdr:rowOff>
        </xdr:to>
        <xdr:sp macro="" textlink="">
          <xdr:nvSpPr>
            <xdr:cNvPr id="30851" name="Check Box 131" hidden="1">
              <a:extLst>
                <a:ext uri="{63B3BB69-23CF-44E3-9099-C40C66FF867C}">
                  <a14:compatExt spid="_x0000_s30851"/>
                </a:ext>
                <a:ext uri="{FF2B5EF4-FFF2-40B4-BE49-F238E27FC236}">
                  <a16:creationId xmlns:a16="http://schemas.microsoft.com/office/drawing/2014/main" id="{00000000-0008-0000-0400-00008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136</xdr:row>
          <xdr:rowOff>28575</xdr:rowOff>
        </xdr:from>
        <xdr:to>
          <xdr:col>6</xdr:col>
          <xdr:colOff>276225</xdr:colOff>
          <xdr:row>136</xdr:row>
          <xdr:rowOff>238125</xdr:rowOff>
        </xdr:to>
        <xdr:sp macro="" textlink="">
          <xdr:nvSpPr>
            <xdr:cNvPr id="30852" name="Check Box 132" hidden="1">
              <a:extLst>
                <a:ext uri="{63B3BB69-23CF-44E3-9099-C40C66FF867C}">
                  <a14:compatExt spid="_x0000_s30852"/>
                </a:ext>
                <a:ext uri="{FF2B5EF4-FFF2-40B4-BE49-F238E27FC236}">
                  <a16:creationId xmlns:a16="http://schemas.microsoft.com/office/drawing/2014/main" id="{00000000-0008-0000-0400-00008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126</xdr:row>
          <xdr:rowOff>38100</xdr:rowOff>
        </xdr:from>
        <xdr:to>
          <xdr:col>10</xdr:col>
          <xdr:colOff>114300</xdr:colOff>
          <xdr:row>126</xdr:row>
          <xdr:rowOff>238125</xdr:rowOff>
        </xdr:to>
        <xdr:sp macro="" textlink="">
          <xdr:nvSpPr>
            <xdr:cNvPr id="30853" name="Check Box 133" hidden="1">
              <a:extLst>
                <a:ext uri="{63B3BB69-23CF-44E3-9099-C40C66FF867C}">
                  <a14:compatExt spid="_x0000_s30853"/>
                </a:ext>
                <a:ext uri="{FF2B5EF4-FFF2-40B4-BE49-F238E27FC236}">
                  <a16:creationId xmlns:a16="http://schemas.microsoft.com/office/drawing/2014/main" id="{00000000-0008-0000-0400-00008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126</xdr:row>
          <xdr:rowOff>28575</xdr:rowOff>
        </xdr:from>
        <xdr:to>
          <xdr:col>11</xdr:col>
          <xdr:colOff>161925</xdr:colOff>
          <xdr:row>126</xdr:row>
          <xdr:rowOff>228600</xdr:rowOff>
        </xdr:to>
        <xdr:sp macro="" textlink="">
          <xdr:nvSpPr>
            <xdr:cNvPr id="30854" name="Check Box 134" hidden="1">
              <a:extLst>
                <a:ext uri="{63B3BB69-23CF-44E3-9099-C40C66FF867C}">
                  <a14:compatExt spid="_x0000_s30854"/>
                </a:ext>
                <a:ext uri="{FF2B5EF4-FFF2-40B4-BE49-F238E27FC236}">
                  <a16:creationId xmlns:a16="http://schemas.microsoft.com/office/drawing/2014/main" id="{00000000-0008-0000-0400-00008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105</xdr:row>
          <xdr:rowOff>28575</xdr:rowOff>
        </xdr:from>
        <xdr:to>
          <xdr:col>10</xdr:col>
          <xdr:colOff>114300</xdr:colOff>
          <xdr:row>105</xdr:row>
          <xdr:rowOff>228600</xdr:rowOff>
        </xdr:to>
        <xdr:sp macro="" textlink="">
          <xdr:nvSpPr>
            <xdr:cNvPr id="30855" name="Check Box 135" hidden="1">
              <a:extLst>
                <a:ext uri="{63B3BB69-23CF-44E3-9099-C40C66FF867C}">
                  <a14:compatExt spid="_x0000_s30855"/>
                </a:ext>
                <a:ext uri="{FF2B5EF4-FFF2-40B4-BE49-F238E27FC236}">
                  <a16:creationId xmlns:a16="http://schemas.microsoft.com/office/drawing/2014/main" id="{00000000-0008-0000-0400-00008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105</xdr:row>
          <xdr:rowOff>19050</xdr:rowOff>
        </xdr:from>
        <xdr:to>
          <xdr:col>11</xdr:col>
          <xdr:colOff>142875</xdr:colOff>
          <xdr:row>105</xdr:row>
          <xdr:rowOff>219075</xdr:rowOff>
        </xdr:to>
        <xdr:sp macro="" textlink="">
          <xdr:nvSpPr>
            <xdr:cNvPr id="30856" name="Check Box 136" hidden="1">
              <a:extLst>
                <a:ext uri="{63B3BB69-23CF-44E3-9099-C40C66FF867C}">
                  <a14:compatExt spid="_x0000_s30856"/>
                </a:ext>
                <a:ext uri="{FF2B5EF4-FFF2-40B4-BE49-F238E27FC236}">
                  <a16:creationId xmlns:a16="http://schemas.microsoft.com/office/drawing/2014/main" id="{00000000-0008-0000-0400-00008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88</xdr:row>
          <xdr:rowOff>28575</xdr:rowOff>
        </xdr:from>
        <xdr:to>
          <xdr:col>10</xdr:col>
          <xdr:colOff>114300</xdr:colOff>
          <xdr:row>88</xdr:row>
          <xdr:rowOff>228600</xdr:rowOff>
        </xdr:to>
        <xdr:sp macro="" textlink="">
          <xdr:nvSpPr>
            <xdr:cNvPr id="30857" name="Check Box 137" hidden="1">
              <a:extLst>
                <a:ext uri="{63B3BB69-23CF-44E3-9099-C40C66FF867C}">
                  <a14:compatExt spid="_x0000_s30857"/>
                </a:ext>
                <a:ext uri="{FF2B5EF4-FFF2-40B4-BE49-F238E27FC236}">
                  <a16:creationId xmlns:a16="http://schemas.microsoft.com/office/drawing/2014/main" id="{00000000-0008-0000-0400-00008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88</xdr:row>
          <xdr:rowOff>19050</xdr:rowOff>
        </xdr:from>
        <xdr:to>
          <xdr:col>11</xdr:col>
          <xdr:colOff>142875</xdr:colOff>
          <xdr:row>88</xdr:row>
          <xdr:rowOff>219075</xdr:rowOff>
        </xdr:to>
        <xdr:sp macro="" textlink="">
          <xdr:nvSpPr>
            <xdr:cNvPr id="30858" name="Check Box 138" hidden="1">
              <a:extLst>
                <a:ext uri="{63B3BB69-23CF-44E3-9099-C40C66FF867C}">
                  <a14:compatExt spid="_x0000_s30858"/>
                </a:ext>
                <a:ext uri="{FF2B5EF4-FFF2-40B4-BE49-F238E27FC236}">
                  <a16:creationId xmlns:a16="http://schemas.microsoft.com/office/drawing/2014/main" id="{00000000-0008-0000-0400-00008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68</xdr:row>
          <xdr:rowOff>28575</xdr:rowOff>
        </xdr:from>
        <xdr:to>
          <xdr:col>10</xdr:col>
          <xdr:colOff>114300</xdr:colOff>
          <xdr:row>68</xdr:row>
          <xdr:rowOff>228600</xdr:rowOff>
        </xdr:to>
        <xdr:sp macro="" textlink="">
          <xdr:nvSpPr>
            <xdr:cNvPr id="30859" name="Check Box 139" hidden="1">
              <a:extLst>
                <a:ext uri="{63B3BB69-23CF-44E3-9099-C40C66FF867C}">
                  <a14:compatExt spid="_x0000_s30859"/>
                </a:ext>
                <a:ext uri="{FF2B5EF4-FFF2-40B4-BE49-F238E27FC236}">
                  <a16:creationId xmlns:a16="http://schemas.microsoft.com/office/drawing/2014/main" id="{00000000-0008-0000-0400-00008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68</xdr:row>
          <xdr:rowOff>19050</xdr:rowOff>
        </xdr:from>
        <xdr:to>
          <xdr:col>11</xdr:col>
          <xdr:colOff>142875</xdr:colOff>
          <xdr:row>68</xdr:row>
          <xdr:rowOff>219075</xdr:rowOff>
        </xdr:to>
        <xdr:sp macro="" textlink="">
          <xdr:nvSpPr>
            <xdr:cNvPr id="30860" name="Check Box 140" hidden="1">
              <a:extLst>
                <a:ext uri="{63B3BB69-23CF-44E3-9099-C40C66FF867C}">
                  <a14:compatExt spid="_x0000_s30860"/>
                </a:ext>
                <a:ext uri="{FF2B5EF4-FFF2-40B4-BE49-F238E27FC236}">
                  <a16:creationId xmlns:a16="http://schemas.microsoft.com/office/drawing/2014/main" id="{00000000-0008-0000-0400-00008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41</xdr:row>
          <xdr:rowOff>19050</xdr:rowOff>
        </xdr:from>
        <xdr:to>
          <xdr:col>10</xdr:col>
          <xdr:colOff>28575</xdr:colOff>
          <xdr:row>41</xdr:row>
          <xdr:rowOff>219075</xdr:rowOff>
        </xdr:to>
        <xdr:sp macro="" textlink="">
          <xdr:nvSpPr>
            <xdr:cNvPr id="30861" name="Check Box 141" hidden="1">
              <a:extLst>
                <a:ext uri="{63B3BB69-23CF-44E3-9099-C40C66FF867C}">
                  <a14:compatExt spid="_x0000_s30861"/>
                </a:ext>
                <a:ext uri="{FF2B5EF4-FFF2-40B4-BE49-F238E27FC236}">
                  <a16:creationId xmlns:a16="http://schemas.microsoft.com/office/drawing/2014/main" id="{00000000-0008-0000-0400-00008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41</xdr:row>
          <xdr:rowOff>19050</xdr:rowOff>
        </xdr:from>
        <xdr:to>
          <xdr:col>11</xdr:col>
          <xdr:colOff>142875</xdr:colOff>
          <xdr:row>41</xdr:row>
          <xdr:rowOff>219075</xdr:rowOff>
        </xdr:to>
        <xdr:sp macro="" textlink="">
          <xdr:nvSpPr>
            <xdr:cNvPr id="30862" name="Check Box 142" hidden="1">
              <a:extLst>
                <a:ext uri="{63B3BB69-23CF-44E3-9099-C40C66FF867C}">
                  <a14:compatExt spid="_x0000_s30862"/>
                </a:ext>
                <a:ext uri="{FF2B5EF4-FFF2-40B4-BE49-F238E27FC236}">
                  <a16:creationId xmlns:a16="http://schemas.microsoft.com/office/drawing/2014/main" id="{00000000-0008-0000-0400-00008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140</xdr:row>
          <xdr:rowOff>38100</xdr:rowOff>
        </xdr:from>
        <xdr:to>
          <xdr:col>10</xdr:col>
          <xdr:colOff>114300</xdr:colOff>
          <xdr:row>140</xdr:row>
          <xdr:rowOff>238125</xdr:rowOff>
        </xdr:to>
        <xdr:sp macro="" textlink="">
          <xdr:nvSpPr>
            <xdr:cNvPr id="30863" name="Check Box 143" hidden="1">
              <a:extLst>
                <a:ext uri="{63B3BB69-23CF-44E3-9099-C40C66FF867C}">
                  <a14:compatExt spid="_x0000_s30863"/>
                </a:ext>
                <a:ext uri="{FF2B5EF4-FFF2-40B4-BE49-F238E27FC236}">
                  <a16:creationId xmlns:a16="http://schemas.microsoft.com/office/drawing/2014/main" id="{00000000-0008-0000-0400-00008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140</xdr:row>
          <xdr:rowOff>28575</xdr:rowOff>
        </xdr:from>
        <xdr:to>
          <xdr:col>11</xdr:col>
          <xdr:colOff>161925</xdr:colOff>
          <xdr:row>140</xdr:row>
          <xdr:rowOff>228600</xdr:rowOff>
        </xdr:to>
        <xdr:sp macro="" textlink="">
          <xdr:nvSpPr>
            <xdr:cNvPr id="30864" name="Check Box 144" hidden="1">
              <a:extLst>
                <a:ext uri="{63B3BB69-23CF-44E3-9099-C40C66FF867C}">
                  <a14:compatExt spid="_x0000_s30864"/>
                </a:ext>
                <a:ext uri="{FF2B5EF4-FFF2-40B4-BE49-F238E27FC236}">
                  <a16:creationId xmlns:a16="http://schemas.microsoft.com/office/drawing/2014/main" id="{00000000-0008-0000-0400-00009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72</xdr:row>
          <xdr:rowOff>28575</xdr:rowOff>
        </xdr:from>
        <xdr:to>
          <xdr:col>13</xdr:col>
          <xdr:colOff>276225</xdr:colOff>
          <xdr:row>72</xdr:row>
          <xdr:rowOff>238125</xdr:rowOff>
        </xdr:to>
        <xdr:sp macro="" textlink="">
          <xdr:nvSpPr>
            <xdr:cNvPr id="30865" name="Check Box 145" hidden="1">
              <a:extLst>
                <a:ext uri="{63B3BB69-23CF-44E3-9099-C40C66FF867C}">
                  <a14:compatExt spid="_x0000_s30865"/>
                </a:ext>
                <a:ext uri="{FF2B5EF4-FFF2-40B4-BE49-F238E27FC236}">
                  <a16:creationId xmlns:a16="http://schemas.microsoft.com/office/drawing/2014/main" id="{00000000-0008-0000-0400-00009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72</xdr:row>
          <xdr:rowOff>28575</xdr:rowOff>
        </xdr:from>
        <xdr:to>
          <xdr:col>20</xdr:col>
          <xdr:colOff>276225</xdr:colOff>
          <xdr:row>72</xdr:row>
          <xdr:rowOff>238125</xdr:rowOff>
        </xdr:to>
        <xdr:sp macro="" textlink="">
          <xdr:nvSpPr>
            <xdr:cNvPr id="30866" name="Check Box 146" hidden="1">
              <a:extLst>
                <a:ext uri="{63B3BB69-23CF-44E3-9099-C40C66FF867C}">
                  <a14:compatExt spid="_x0000_s30866"/>
                </a:ext>
                <a:ext uri="{FF2B5EF4-FFF2-40B4-BE49-F238E27FC236}">
                  <a16:creationId xmlns:a16="http://schemas.microsoft.com/office/drawing/2014/main" id="{00000000-0008-0000-0400-00009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69</xdr:row>
          <xdr:rowOff>28575</xdr:rowOff>
        </xdr:from>
        <xdr:to>
          <xdr:col>6</xdr:col>
          <xdr:colOff>276225</xdr:colOff>
          <xdr:row>69</xdr:row>
          <xdr:rowOff>238125</xdr:rowOff>
        </xdr:to>
        <xdr:sp macro="" textlink="">
          <xdr:nvSpPr>
            <xdr:cNvPr id="30867" name="Check Box 147" hidden="1">
              <a:extLst>
                <a:ext uri="{63B3BB69-23CF-44E3-9099-C40C66FF867C}">
                  <a14:compatExt spid="_x0000_s30867"/>
                </a:ext>
                <a:ext uri="{FF2B5EF4-FFF2-40B4-BE49-F238E27FC236}">
                  <a16:creationId xmlns:a16="http://schemas.microsoft.com/office/drawing/2014/main" id="{00000000-0008-0000-0400-00009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69</xdr:row>
          <xdr:rowOff>28575</xdr:rowOff>
        </xdr:from>
        <xdr:to>
          <xdr:col>13</xdr:col>
          <xdr:colOff>276225</xdr:colOff>
          <xdr:row>69</xdr:row>
          <xdr:rowOff>238125</xdr:rowOff>
        </xdr:to>
        <xdr:sp macro="" textlink="">
          <xdr:nvSpPr>
            <xdr:cNvPr id="30868" name="Check Box 148" hidden="1">
              <a:extLst>
                <a:ext uri="{63B3BB69-23CF-44E3-9099-C40C66FF867C}">
                  <a14:compatExt spid="_x0000_s30868"/>
                </a:ext>
                <a:ext uri="{FF2B5EF4-FFF2-40B4-BE49-F238E27FC236}">
                  <a16:creationId xmlns:a16="http://schemas.microsoft.com/office/drawing/2014/main" id="{00000000-0008-0000-0400-00009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69</xdr:row>
          <xdr:rowOff>28575</xdr:rowOff>
        </xdr:from>
        <xdr:to>
          <xdr:col>20</xdr:col>
          <xdr:colOff>276225</xdr:colOff>
          <xdr:row>69</xdr:row>
          <xdr:rowOff>238125</xdr:rowOff>
        </xdr:to>
        <xdr:sp macro="" textlink="">
          <xdr:nvSpPr>
            <xdr:cNvPr id="30869" name="Check Box 149" hidden="1">
              <a:extLst>
                <a:ext uri="{63B3BB69-23CF-44E3-9099-C40C66FF867C}">
                  <a14:compatExt spid="_x0000_s30869"/>
                </a:ext>
                <a:ext uri="{FF2B5EF4-FFF2-40B4-BE49-F238E27FC236}">
                  <a16:creationId xmlns:a16="http://schemas.microsoft.com/office/drawing/2014/main" id="{00000000-0008-0000-0400-00009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92</xdr:row>
          <xdr:rowOff>28575</xdr:rowOff>
        </xdr:from>
        <xdr:to>
          <xdr:col>13</xdr:col>
          <xdr:colOff>276225</xdr:colOff>
          <xdr:row>92</xdr:row>
          <xdr:rowOff>238125</xdr:rowOff>
        </xdr:to>
        <xdr:sp macro="" textlink="">
          <xdr:nvSpPr>
            <xdr:cNvPr id="30870" name="Check Box 150" hidden="1">
              <a:extLst>
                <a:ext uri="{63B3BB69-23CF-44E3-9099-C40C66FF867C}">
                  <a14:compatExt spid="_x0000_s30870"/>
                </a:ext>
                <a:ext uri="{FF2B5EF4-FFF2-40B4-BE49-F238E27FC236}">
                  <a16:creationId xmlns:a16="http://schemas.microsoft.com/office/drawing/2014/main" id="{00000000-0008-0000-0400-00009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92</xdr:row>
          <xdr:rowOff>28575</xdr:rowOff>
        </xdr:from>
        <xdr:to>
          <xdr:col>20</xdr:col>
          <xdr:colOff>276225</xdr:colOff>
          <xdr:row>92</xdr:row>
          <xdr:rowOff>238125</xdr:rowOff>
        </xdr:to>
        <xdr:sp macro="" textlink="">
          <xdr:nvSpPr>
            <xdr:cNvPr id="30871" name="Check Box 151" hidden="1">
              <a:extLst>
                <a:ext uri="{63B3BB69-23CF-44E3-9099-C40C66FF867C}">
                  <a14:compatExt spid="_x0000_s30871"/>
                </a:ext>
                <a:ext uri="{FF2B5EF4-FFF2-40B4-BE49-F238E27FC236}">
                  <a16:creationId xmlns:a16="http://schemas.microsoft.com/office/drawing/2014/main" id="{00000000-0008-0000-0400-00009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92</xdr:row>
          <xdr:rowOff>28575</xdr:rowOff>
        </xdr:from>
        <xdr:to>
          <xdr:col>6</xdr:col>
          <xdr:colOff>276225</xdr:colOff>
          <xdr:row>92</xdr:row>
          <xdr:rowOff>238125</xdr:rowOff>
        </xdr:to>
        <xdr:sp macro="" textlink="">
          <xdr:nvSpPr>
            <xdr:cNvPr id="30872" name="Check Box 152" hidden="1">
              <a:extLst>
                <a:ext uri="{63B3BB69-23CF-44E3-9099-C40C66FF867C}">
                  <a14:compatExt spid="_x0000_s30872"/>
                </a:ext>
                <a:ext uri="{FF2B5EF4-FFF2-40B4-BE49-F238E27FC236}">
                  <a16:creationId xmlns:a16="http://schemas.microsoft.com/office/drawing/2014/main" id="{00000000-0008-0000-0400-00009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93</xdr:row>
          <xdr:rowOff>28575</xdr:rowOff>
        </xdr:from>
        <xdr:to>
          <xdr:col>13</xdr:col>
          <xdr:colOff>276225</xdr:colOff>
          <xdr:row>93</xdr:row>
          <xdr:rowOff>238125</xdr:rowOff>
        </xdr:to>
        <xdr:sp macro="" textlink="">
          <xdr:nvSpPr>
            <xdr:cNvPr id="30873" name="Check Box 153" hidden="1">
              <a:extLst>
                <a:ext uri="{63B3BB69-23CF-44E3-9099-C40C66FF867C}">
                  <a14:compatExt spid="_x0000_s30873"/>
                </a:ext>
                <a:ext uri="{FF2B5EF4-FFF2-40B4-BE49-F238E27FC236}">
                  <a16:creationId xmlns:a16="http://schemas.microsoft.com/office/drawing/2014/main" id="{00000000-0008-0000-0400-00009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93</xdr:row>
          <xdr:rowOff>28575</xdr:rowOff>
        </xdr:from>
        <xdr:to>
          <xdr:col>20</xdr:col>
          <xdr:colOff>276225</xdr:colOff>
          <xdr:row>93</xdr:row>
          <xdr:rowOff>238125</xdr:rowOff>
        </xdr:to>
        <xdr:sp macro="" textlink="">
          <xdr:nvSpPr>
            <xdr:cNvPr id="30874" name="Check Box 154" hidden="1">
              <a:extLst>
                <a:ext uri="{63B3BB69-23CF-44E3-9099-C40C66FF867C}">
                  <a14:compatExt spid="_x0000_s30874"/>
                </a:ext>
                <a:ext uri="{FF2B5EF4-FFF2-40B4-BE49-F238E27FC236}">
                  <a16:creationId xmlns:a16="http://schemas.microsoft.com/office/drawing/2014/main" id="{00000000-0008-0000-0400-00009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95</xdr:row>
          <xdr:rowOff>28575</xdr:rowOff>
        </xdr:from>
        <xdr:to>
          <xdr:col>13</xdr:col>
          <xdr:colOff>276225</xdr:colOff>
          <xdr:row>95</xdr:row>
          <xdr:rowOff>238125</xdr:rowOff>
        </xdr:to>
        <xdr:sp macro="" textlink="">
          <xdr:nvSpPr>
            <xdr:cNvPr id="30875" name="Check Box 155" hidden="1">
              <a:extLst>
                <a:ext uri="{63B3BB69-23CF-44E3-9099-C40C66FF867C}">
                  <a14:compatExt spid="_x0000_s30875"/>
                </a:ext>
                <a:ext uri="{FF2B5EF4-FFF2-40B4-BE49-F238E27FC236}">
                  <a16:creationId xmlns:a16="http://schemas.microsoft.com/office/drawing/2014/main" id="{00000000-0008-0000-0400-00009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95</xdr:row>
          <xdr:rowOff>28575</xdr:rowOff>
        </xdr:from>
        <xdr:to>
          <xdr:col>20</xdr:col>
          <xdr:colOff>276225</xdr:colOff>
          <xdr:row>95</xdr:row>
          <xdr:rowOff>238125</xdr:rowOff>
        </xdr:to>
        <xdr:sp macro="" textlink="">
          <xdr:nvSpPr>
            <xdr:cNvPr id="30876" name="Check Box 156" hidden="1">
              <a:extLst>
                <a:ext uri="{63B3BB69-23CF-44E3-9099-C40C66FF867C}">
                  <a14:compatExt spid="_x0000_s30876"/>
                </a:ext>
                <a:ext uri="{FF2B5EF4-FFF2-40B4-BE49-F238E27FC236}">
                  <a16:creationId xmlns:a16="http://schemas.microsoft.com/office/drawing/2014/main" id="{00000000-0008-0000-0400-00009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108</xdr:row>
          <xdr:rowOff>28575</xdr:rowOff>
        </xdr:from>
        <xdr:to>
          <xdr:col>13</xdr:col>
          <xdr:colOff>276225</xdr:colOff>
          <xdr:row>108</xdr:row>
          <xdr:rowOff>238125</xdr:rowOff>
        </xdr:to>
        <xdr:sp macro="" textlink="">
          <xdr:nvSpPr>
            <xdr:cNvPr id="30877" name="Check Box 157" hidden="1">
              <a:extLst>
                <a:ext uri="{63B3BB69-23CF-44E3-9099-C40C66FF867C}">
                  <a14:compatExt spid="_x0000_s30877"/>
                </a:ext>
                <a:ext uri="{FF2B5EF4-FFF2-40B4-BE49-F238E27FC236}">
                  <a16:creationId xmlns:a16="http://schemas.microsoft.com/office/drawing/2014/main" id="{00000000-0008-0000-0400-00009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108</xdr:row>
          <xdr:rowOff>28575</xdr:rowOff>
        </xdr:from>
        <xdr:to>
          <xdr:col>6</xdr:col>
          <xdr:colOff>276225</xdr:colOff>
          <xdr:row>108</xdr:row>
          <xdr:rowOff>238125</xdr:rowOff>
        </xdr:to>
        <xdr:sp macro="" textlink="">
          <xdr:nvSpPr>
            <xdr:cNvPr id="30878" name="Check Box 158" hidden="1">
              <a:extLst>
                <a:ext uri="{63B3BB69-23CF-44E3-9099-C40C66FF867C}">
                  <a14:compatExt spid="_x0000_s30878"/>
                </a:ext>
                <a:ext uri="{FF2B5EF4-FFF2-40B4-BE49-F238E27FC236}">
                  <a16:creationId xmlns:a16="http://schemas.microsoft.com/office/drawing/2014/main" id="{00000000-0008-0000-0400-00009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108</xdr:row>
          <xdr:rowOff>28575</xdr:rowOff>
        </xdr:from>
        <xdr:to>
          <xdr:col>20</xdr:col>
          <xdr:colOff>276225</xdr:colOff>
          <xdr:row>108</xdr:row>
          <xdr:rowOff>238125</xdr:rowOff>
        </xdr:to>
        <xdr:sp macro="" textlink="">
          <xdr:nvSpPr>
            <xdr:cNvPr id="30879" name="Check Box 159" hidden="1">
              <a:extLst>
                <a:ext uri="{63B3BB69-23CF-44E3-9099-C40C66FF867C}">
                  <a14:compatExt spid="_x0000_s30879"/>
                </a:ext>
                <a:ext uri="{FF2B5EF4-FFF2-40B4-BE49-F238E27FC236}">
                  <a16:creationId xmlns:a16="http://schemas.microsoft.com/office/drawing/2014/main" id="{00000000-0008-0000-0400-00009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108</xdr:row>
          <xdr:rowOff>28575</xdr:rowOff>
        </xdr:from>
        <xdr:to>
          <xdr:col>13</xdr:col>
          <xdr:colOff>276225</xdr:colOff>
          <xdr:row>108</xdr:row>
          <xdr:rowOff>238125</xdr:rowOff>
        </xdr:to>
        <xdr:sp macro="" textlink="">
          <xdr:nvSpPr>
            <xdr:cNvPr id="30880" name="Check Box 160" hidden="1">
              <a:extLst>
                <a:ext uri="{63B3BB69-23CF-44E3-9099-C40C66FF867C}">
                  <a14:compatExt spid="_x0000_s30880"/>
                </a:ext>
                <a:ext uri="{FF2B5EF4-FFF2-40B4-BE49-F238E27FC236}">
                  <a16:creationId xmlns:a16="http://schemas.microsoft.com/office/drawing/2014/main" id="{00000000-0008-0000-0400-0000A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108</xdr:row>
          <xdr:rowOff>28575</xdr:rowOff>
        </xdr:from>
        <xdr:to>
          <xdr:col>20</xdr:col>
          <xdr:colOff>276225</xdr:colOff>
          <xdr:row>108</xdr:row>
          <xdr:rowOff>238125</xdr:rowOff>
        </xdr:to>
        <xdr:sp macro="" textlink="">
          <xdr:nvSpPr>
            <xdr:cNvPr id="30881" name="Check Box 161" hidden="1">
              <a:extLst>
                <a:ext uri="{63B3BB69-23CF-44E3-9099-C40C66FF867C}">
                  <a14:compatExt spid="_x0000_s30881"/>
                </a:ext>
                <a:ext uri="{FF2B5EF4-FFF2-40B4-BE49-F238E27FC236}">
                  <a16:creationId xmlns:a16="http://schemas.microsoft.com/office/drawing/2014/main" id="{00000000-0008-0000-0400-0000A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108</xdr:row>
          <xdr:rowOff>28575</xdr:rowOff>
        </xdr:from>
        <xdr:to>
          <xdr:col>6</xdr:col>
          <xdr:colOff>276225</xdr:colOff>
          <xdr:row>108</xdr:row>
          <xdr:rowOff>238125</xdr:rowOff>
        </xdr:to>
        <xdr:sp macro="" textlink="">
          <xdr:nvSpPr>
            <xdr:cNvPr id="30882" name="Check Box 162" hidden="1">
              <a:extLst>
                <a:ext uri="{63B3BB69-23CF-44E3-9099-C40C66FF867C}">
                  <a14:compatExt spid="_x0000_s30882"/>
                </a:ext>
                <a:ext uri="{FF2B5EF4-FFF2-40B4-BE49-F238E27FC236}">
                  <a16:creationId xmlns:a16="http://schemas.microsoft.com/office/drawing/2014/main" id="{00000000-0008-0000-0400-0000A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109</xdr:row>
          <xdr:rowOff>28575</xdr:rowOff>
        </xdr:from>
        <xdr:to>
          <xdr:col>13</xdr:col>
          <xdr:colOff>276225</xdr:colOff>
          <xdr:row>109</xdr:row>
          <xdr:rowOff>238125</xdr:rowOff>
        </xdr:to>
        <xdr:sp macro="" textlink="">
          <xdr:nvSpPr>
            <xdr:cNvPr id="30883" name="Check Box 163" hidden="1">
              <a:extLst>
                <a:ext uri="{63B3BB69-23CF-44E3-9099-C40C66FF867C}">
                  <a14:compatExt spid="_x0000_s30883"/>
                </a:ext>
                <a:ext uri="{FF2B5EF4-FFF2-40B4-BE49-F238E27FC236}">
                  <a16:creationId xmlns:a16="http://schemas.microsoft.com/office/drawing/2014/main" id="{00000000-0008-0000-0400-0000A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109</xdr:row>
          <xdr:rowOff>28575</xdr:rowOff>
        </xdr:from>
        <xdr:to>
          <xdr:col>20</xdr:col>
          <xdr:colOff>276225</xdr:colOff>
          <xdr:row>109</xdr:row>
          <xdr:rowOff>238125</xdr:rowOff>
        </xdr:to>
        <xdr:sp macro="" textlink="">
          <xdr:nvSpPr>
            <xdr:cNvPr id="30884" name="Check Box 164" hidden="1">
              <a:extLst>
                <a:ext uri="{63B3BB69-23CF-44E3-9099-C40C66FF867C}">
                  <a14:compatExt spid="_x0000_s30884"/>
                </a:ext>
                <a:ext uri="{FF2B5EF4-FFF2-40B4-BE49-F238E27FC236}">
                  <a16:creationId xmlns:a16="http://schemas.microsoft.com/office/drawing/2014/main" id="{00000000-0008-0000-0400-0000A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109</xdr:row>
          <xdr:rowOff>28575</xdr:rowOff>
        </xdr:from>
        <xdr:to>
          <xdr:col>13</xdr:col>
          <xdr:colOff>276225</xdr:colOff>
          <xdr:row>109</xdr:row>
          <xdr:rowOff>238125</xdr:rowOff>
        </xdr:to>
        <xdr:sp macro="" textlink="">
          <xdr:nvSpPr>
            <xdr:cNvPr id="30885" name="Check Box 165" hidden="1">
              <a:extLst>
                <a:ext uri="{63B3BB69-23CF-44E3-9099-C40C66FF867C}">
                  <a14:compatExt spid="_x0000_s30885"/>
                </a:ext>
                <a:ext uri="{FF2B5EF4-FFF2-40B4-BE49-F238E27FC236}">
                  <a16:creationId xmlns:a16="http://schemas.microsoft.com/office/drawing/2014/main" id="{00000000-0008-0000-0400-0000A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109</xdr:row>
          <xdr:rowOff>28575</xdr:rowOff>
        </xdr:from>
        <xdr:to>
          <xdr:col>20</xdr:col>
          <xdr:colOff>276225</xdr:colOff>
          <xdr:row>109</xdr:row>
          <xdr:rowOff>238125</xdr:rowOff>
        </xdr:to>
        <xdr:sp macro="" textlink="">
          <xdr:nvSpPr>
            <xdr:cNvPr id="30886" name="Check Box 166" hidden="1">
              <a:extLst>
                <a:ext uri="{63B3BB69-23CF-44E3-9099-C40C66FF867C}">
                  <a14:compatExt spid="_x0000_s30886"/>
                </a:ext>
                <a:ext uri="{FF2B5EF4-FFF2-40B4-BE49-F238E27FC236}">
                  <a16:creationId xmlns:a16="http://schemas.microsoft.com/office/drawing/2014/main" id="{00000000-0008-0000-0400-0000A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110</xdr:row>
          <xdr:rowOff>28575</xdr:rowOff>
        </xdr:from>
        <xdr:to>
          <xdr:col>13</xdr:col>
          <xdr:colOff>276225</xdr:colOff>
          <xdr:row>110</xdr:row>
          <xdr:rowOff>238125</xdr:rowOff>
        </xdr:to>
        <xdr:sp macro="" textlink="">
          <xdr:nvSpPr>
            <xdr:cNvPr id="30887" name="Check Box 167" hidden="1">
              <a:extLst>
                <a:ext uri="{63B3BB69-23CF-44E3-9099-C40C66FF867C}">
                  <a14:compatExt spid="_x0000_s30887"/>
                </a:ext>
                <a:ext uri="{FF2B5EF4-FFF2-40B4-BE49-F238E27FC236}">
                  <a16:creationId xmlns:a16="http://schemas.microsoft.com/office/drawing/2014/main" id="{00000000-0008-0000-0400-0000A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110</xdr:row>
          <xdr:rowOff>28575</xdr:rowOff>
        </xdr:from>
        <xdr:to>
          <xdr:col>20</xdr:col>
          <xdr:colOff>276225</xdr:colOff>
          <xdr:row>110</xdr:row>
          <xdr:rowOff>238125</xdr:rowOff>
        </xdr:to>
        <xdr:sp macro="" textlink="">
          <xdr:nvSpPr>
            <xdr:cNvPr id="30888" name="Check Box 168" hidden="1">
              <a:extLst>
                <a:ext uri="{63B3BB69-23CF-44E3-9099-C40C66FF867C}">
                  <a14:compatExt spid="_x0000_s30888"/>
                </a:ext>
                <a:ext uri="{FF2B5EF4-FFF2-40B4-BE49-F238E27FC236}">
                  <a16:creationId xmlns:a16="http://schemas.microsoft.com/office/drawing/2014/main" id="{00000000-0008-0000-0400-0000A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110</xdr:row>
          <xdr:rowOff>28575</xdr:rowOff>
        </xdr:from>
        <xdr:to>
          <xdr:col>13</xdr:col>
          <xdr:colOff>276225</xdr:colOff>
          <xdr:row>110</xdr:row>
          <xdr:rowOff>238125</xdr:rowOff>
        </xdr:to>
        <xdr:sp macro="" textlink="">
          <xdr:nvSpPr>
            <xdr:cNvPr id="30889" name="Check Box 169" hidden="1">
              <a:extLst>
                <a:ext uri="{63B3BB69-23CF-44E3-9099-C40C66FF867C}">
                  <a14:compatExt spid="_x0000_s30889"/>
                </a:ext>
                <a:ext uri="{FF2B5EF4-FFF2-40B4-BE49-F238E27FC236}">
                  <a16:creationId xmlns:a16="http://schemas.microsoft.com/office/drawing/2014/main" id="{00000000-0008-0000-0400-0000A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110</xdr:row>
          <xdr:rowOff>28575</xdr:rowOff>
        </xdr:from>
        <xdr:to>
          <xdr:col>20</xdr:col>
          <xdr:colOff>276225</xdr:colOff>
          <xdr:row>110</xdr:row>
          <xdr:rowOff>238125</xdr:rowOff>
        </xdr:to>
        <xdr:sp macro="" textlink="">
          <xdr:nvSpPr>
            <xdr:cNvPr id="30890" name="Check Box 170" hidden="1">
              <a:extLst>
                <a:ext uri="{63B3BB69-23CF-44E3-9099-C40C66FF867C}">
                  <a14:compatExt spid="_x0000_s30890"/>
                </a:ext>
                <a:ext uri="{FF2B5EF4-FFF2-40B4-BE49-F238E27FC236}">
                  <a16:creationId xmlns:a16="http://schemas.microsoft.com/office/drawing/2014/main" id="{00000000-0008-0000-0400-0000A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10</xdr:row>
          <xdr:rowOff>57150</xdr:rowOff>
        </xdr:from>
        <xdr:to>
          <xdr:col>6</xdr:col>
          <xdr:colOff>209550</xdr:colOff>
          <xdr:row>10</xdr:row>
          <xdr:rowOff>200025</xdr:rowOff>
        </xdr:to>
        <xdr:sp macro="" textlink="">
          <xdr:nvSpPr>
            <xdr:cNvPr id="30891" name="Check Box 171" hidden="1">
              <a:extLst>
                <a:ext uri="{63B3BB69-23CF-44E3-9099-C40C66FF867C}">
                  <a14:compatExt spid="_x0000_s30891"/>
                </a:ext>
                <a:ext uri="{FF2B5EF4-FFF2-40B4-BE49-F238E27FC236}">
                  <a16:creationId xmlns:a16="http://schemas.microsoft.com/office/drawing/2014/main" id="{00000000-0008-0000-0400-0000A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57150</xdr:rowOff>
        </xdr:from>
        <xdr:to>
          <xdr:col>6</xdr:col>
          <xdr:colOff>209550</xdr:colOff>
          <xdr:row>11</xdr:row>
          <xdr:rowOff>200025</xdr:rowOff>
        </xdr:to>
        <xdr:sp macro="" textlink="">
          <xdr:nvSpPr>
            <xdr:cNvPr id="30892" name="Check Box 172" hidden="1">
              <a:extLst>
                <a:ext uri="{63B3BB69-23CF-44E3-9099-C40C66FF867C}">
                  <a14:compatExt spid="_x0000_s30892"/>
                </a:ext>
                <a:ext uri="{FF2B5EF4-FFF2-40B4-BE49-F238E27FC236}">
                  <a16:creationId xmlns:a16="http://schemas.microsoft.com/office/drawing/2014/main" id="{00000000-0008-0000-0400-0000A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57150</xdr:rowOff>
        </xdr:from>
        <xdr:to>
          <xdr:col>6</xdr:col>
          <xdr:colOff>209550</xdr:colOff>
          <xdr:row>12</xdr:row>
          <xdr:rowOff>200025</xdr:rowOff>
        </xdr:to>
        <xdr:sp macro="" textlink="">
          <xdr:nvSpPr>
            <xdr:cNvPr id="30893" name="Check Box 173" hidden="1">
              <a:extLst>
                <a:ext uri="{63B3BB69-23CF-44E3-9099-C40C66FF867C}">
                  <a14:compatExt spid="_x0000_s30893"/>
                </a:ext>
                <a:ext uri="{FF2B5EF4-FFF2-40B4-BE49-F238E27FC236}">
                  <a16:creationId xmlns:a16="http://schemas.microsoft.com/office/drawing/2014/main" id="{00000000-0008-0000-0400-0000A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10</xdr:row>
          <xdr:rowOff>57150</xdr:rowOff>
        </xdr:from>
        <xdr:to>
          <xdr:col>13</xdr:col>
          <xdr:colOff>209550</xdr:colOff>
          <xdr:row>10</xdr:row>
          <xdr:rowOff>200025</xdr:rowOff>
        </xdr:to>
        <xdr:sp macro="" textlink="">
          <xdr:nvSpPr>
            <xdr:cNvPr id="30894" name="Check Box 174" hidden="1">
              <a:extLst>
                <a:ext uri="{63B3BB69-23CF-44E3-9099-C40C66FF867C}">
                  <a14:compatExt spid="_x0000_s30894"/>
                </a:ext>
                <a:ext uri="{FF2B5EF4-FFF2-40B4-BE49-F238E27FC236}">
                  <a16:creationId xmlns:a16="http://schemas.microsoft.com/office/drawing/2014/main" id="{00000000-0008-0000-0400-0000A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190500</xdr:colOff>
      <xdr:row>35</xdr:row>
      <xdr:rowOff>142875</xdr:rowOff>
    </xdr:from>
    <xdr:to>
      <xdr:col>13</xdr:col>
      <xdr:colOff>304800</xdr:colOff>
      <xdr:row>36</xdr:row>
      <xdr:rowOff>123825</xdr:rowOff>
    </xdr:to>
    <xdr:sp macro="" textlink="">
      <xdr:nvSpPr>
        <xdr:cNvPr id="8" name="Nach links gekrümmter Pfeil 14">
          <a:extLst>
            <a:ext uri="{FF2B5EF4-FFF2-40B4-BE49-F238E27FC236}">
              <a16:creationId xmlns:a16="http://schemas.microsoft.com/office/drawing/2014/main" id="{784B074A-2BB5-4831-A216-8C585C2AD181}"/>
            </a:ext>
          </a:extLst>
        </xdr:cNvPr>
        <xdr:cNvSpPr>
          <a:spLocks noChangeArrowheads="1"/>
        </xdr:cNvSpPr>
      </xdr:nvSpPr>
      <xdr:spPr bwMode="auto">
        <a:xfrm>
          <a:off x="4343400" y="7953375"/>
          <a:ext cx="114300" cy="228600"/>
        </a:xfrm>
        <a:prstGeom prst="curvedLeftArrow">
          <a:avLst>
            <a:gd name="adj1" fmla="val 9"/>
            <a:gd name="adj2" fmla="val 55065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190500</xdr:colOff>
      <xdr:row>37</xdr:row>
      <xdr:rowOff>152400</xdr:rowOff>
    </xdr:from>
    <xdr:to>
      <xdr:col>13</xdr:col>
      <xdr:colOff>304800</xdr:colOff>
      <xdr:row>38</xdr:row>
      <xdr:rowOff>123825</xdr:rowOff>
    </xdr:to>
    <xdr:sp macro="" textlink="">
      <xdr:nvSpPr>
        <xdr:cNvPr id="9" name="Nach links gekrümmter Pfeil 14">
          <a:extLst>
            <a:ext uri="{FF2B5EF4-FFF2-40B4-BE49-F238E27FC236}">
              <a16:creationId xmlns:a16="http://schemas.microsoft.com/office/drawing/2014/main" id="{FEF4E7BA-3CB8-4715-B204-74F516D5116E}"/>
            </a:ext>
          </a:extLst>
        </xdr:cNvPr>
        <xdr:cNvSpPr>
          <a:spLocks noChangeArrowheads="1"/>
        </xdr:cNvSpPr>
      </xdr:nvSpPr>
      <xdr:spPr bwMode="auto">
        <a:xfrm>
          <a:off x="4343400" y="8458200"/>
          <a:ext cx="114300" cy="219075"/>
        </a:xfrm>
        <a:prstGeom prst="curvedLeftArrow">
          <a:avLst>
            <a:gd name="adj1" fmla="val 18"/>
            <a:gd name="adj2" fmla="val 52389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190500</xdr:colOff>
      <xdr:row>36</xdr:row>
      <xdr:rowOff>142875</xdr:rowOff>
    </xdr:from>
    <xdr:to>
      <xdr:col>13</xdr:col>
      <xdr:colOff>314325</xdr:colOff>
      <xdr:row>37</xdr:row>
      <xdr:rowOff>114300</xdr:rowOff>
    </xdr:to>
    <xdr:sp macro="" textlink="">
      <xdr:nvSpPr>
        <xdr:cNvPr id="10" name="Nach links gekrümmter Pfeil 14">
          <a:extLst>
            <a:ext uri="{FF2B5EF4-FFF2-40B4-BE49-F238E27FC236}">
              <a16:creationId xmlns:a16="http://schemas.microsoft.com/office/drawing/2014/main" id="{410DBB8C-F13C-4B7C-835D-89D3758339B0}"/>
            </a:ext>
          </a:extLst>
        </xdr:cNvPr>
        <xdr:cNvSpPr>
          <a:spLocks noChangeArrowheads="1"/>
        </xdr:cNvSpPr>
      </xdr:nvSpPr>
      <xdr:spPr bwMode="auto">
        <a:xfrm>
          <a:off x="4343400" y="8201025"/>
          <a:ext cx="123825" cy="219075"/>
        </a:xfrm>
        <a:prstGeom prst="curvedLeftArrow">
          <a:avLst>
            <a:gd name="adj1" fmla="val 8"/>
            <a:gd name="adj2" fmla="val 48351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60</xdr:row>
          <xdr:rowOff>9525</xdr:rowOff>
        </xdr:from>
        <xdr:to>
          <xdr:col>24</xdr:col>
          <xdr:colOff>190500</xdr:colOff>
          <xdr:row>61</xdr:row>
          <xdr:rowOff>0</xdr:rowOff>
        </xdr:to>
        <xdr:sp macro="" textlink="">
          <xdr:nvSpPr>
            <xdr:cNvPr id="30895" name="Check Box 175" hidden="1">
              <a:extLst>
                <a:ext uri="{63B3BB69-23CF-44E3-9099-C40C66FF867C}">
                  <a14:compatExt spid="_x0000_s30895"/>
                </a:ext>
                <a:ext uri="{FF2B5EF4-FFF2-40B4-BE49-F238E27FC236}">
                  <a16:creationId xmlns:a16="http://schemas.microsoft.com/office/drawing/2014/main" id="{00000000-0008-0000-0400-0000A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60</xdr:row>
          <xdr:rowOff>9525</xdr:rowOff>
        </xdr:from>
        <xdr:to>
          <xdr:col>27</xdr:col>
          <xdr:colOff>209550</xdr:colOff>
          <xdr:row>61</xdr:row>
          <xdr:rowOff>0</xdr:rowOff>
        </xdr:to>
        <xdr:sp macro="" textlink="">
          <xdr:nvSpPr>
            <xdr:cNvPr id="30896" name="Check Box 176" hidden="1">
              <a:extLst>
                <a:ext uri="{63B3BB69-23CF-44E3-9099-C40C66FF867C}">
                  <a14:compatExt spid="_x0000_s30896"/>
                </a:ext>
                <a:ext uri="{FF2B5EF4-FFF2-40B4-BE49-F238E27FC236}">
                  <a16:creationId xmlns:a16="http://schemas.microsoft.com/office/drawing/2014/main" id="{00000000-0008-0000-0400-0000B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61</xdr:row>
          <xdr:rowOff>9525</xdr:rowOff>
        </xdr:from>
        <xdr:to>
          <xdr:col>27</xdr:col>
          <xdr:colOff>209550</xdr:colOff>
          <xdr:row>62</xdr:row>
          <xdr:rowOff>0</xdr:rowOff>
        </xdr:to>
        <xdr:sp macro="" textlink="">
          <xdr:nvSpPr>
            <xdr:cNvPr id="30897" name="Check Box 177" hidden="1">
              <a:extLst>
                <a:ext uri="{63B3BB69-23CF-44E3-9099-C40C66FF867C}">
                  <a14:compatExt spid="_x0000_s30897"/>
                </a:ext>
                <a:ext uri="{FF2B5EF4-FFF2-40B4-BE49-F238E27FC236}">
                  <a16:creationId xmlns:a16="http://schemas.microsoft.com/office/drawing/2014/main" id="{00000000-0008-0000-0400-0000B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62</xdr:row>
          <xdr:rowOff>9525</xdr:rowOff>
        </xdr:from>
        <xdr:to>
          <xdr:col>24</xdr:col>
          <xdr:colOff>190500</xdr:colOff>
          <xdr:row>63</xdr:row>
          <xdr:rowOff>0</xdr:rowOff>
        </xdr:to>
        <xdr:sp macro="" textlink="">
          <xdr:nvSpPr>
            <xdr:cNvPr id="30898" name="Check Box 178" hidden="1">
              <a:extLst>
                <a:ext uri="{63B3BB69-23CF-44E3-9099-C40C66FF867C}">
                  <a14:compatExt spid="_x0000_s30898"/>
                </a:ext>
                <a:ext uri="{FF2B5EF4-FFF2-40B4-BE49-F238E27FC236}">
                  <a16:creationId xmlns:a16="http://schemas.microsoft.com/office/drawing/2014/main" id="{00000000-0008-0000-0400-0000B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62</xdr:row>
          <xdr:rowOff>9525</xdr:rowOff>
        </xdr:from>
        <xdr:to>
          <xdr:col>27</xdr:col>
          <xdr:colOff>209550</xdr:colOff>
          <xdr:row>63</xdr:row>
          <xdr:rowOff>0</xdr:rowOff>
        </xdr:to>
        <xdr:sp macro="" textlink="">
          <xdr:nvSpPr>
            <xdr:cNvPr id="30899" name="Check Box 179" hidden="1">
              <a:extLst>
                <a:ext uri="{63B3BB69-23CF-44E3-9099-C40C66FF867C}">
                  <a14:compatExt spid="_x0000_s30899"/>
                </a:ext>
                <a:ext uri="{FF2B5EF4-FFF2-40B4-BE49-F238E27FC236}">
                  <a16:creationId xmlns:a16="http://schemas.microsoft.com/office/drawing/2014/main" id="{00000000-0008-0000-0400-0000B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61</xdr:row>
          <xdr:rowOff>9525</xdr:rowOff>
        </xdr:from>
        <xdr:to>
          <xdr:col>24</xdr:col>
          <xdr:colOff>190500</xdr:colOff>
          <xdr:row>62</xdr:row>
          <xdr:rowOff>0</xdr:rowOff>
        </xdr:to>
        <xdr:sp macro="" textlink="">
          <xdr:nvSpPr>
            <xdr:cNvPr id="30900" name="Check Box 180" hidden="1">
              <a:extLst>
                <a:ext uri="{63B3BB69-23CF-44E3-9099-C40C66FF867C}">
                  <a14:compatExt spid="_x0000_s30900"/>
                </a:ext>
                <a:ext uri="{FF2B5EF4-FFF2-40B4-BE49-F238E27FC236}">
                  <a16:creationId xmlns:a16="http://schemas.microsoft.com/office/drawing/2014/main" id="{00000000-0008-0000-0400-0000B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194896</xdr:colOff>
      <xdr:row>35</xdr:row>
      <xdr:rowOff>139211</xdr:rowOff>
    </xdr:from>
    <xdr:to>
      <xdr:col>27</xdr:col>
      <xdr:colOff>309196</xdr:colOff>
      <xdr:row>36</xdr:row>
      <xdr:rowOff>120161</xdr:rowOff>
    </xdr:to>
    <xdr:sp macro="" textlink="">
      <xdr:nvSpPr>
        <xdr:cNvPr id="11" name="Nach links gekrümmter Pfeil 14">
          <a:extLst>
            <a:ext uri="{FF2B5EF4-FFF2-40B4-BE49-F238E27FC236}">
              <a16:creationId xmlns:a16="http://schemas.microsoft.com/office/drawing/2014/main" id="{35D46E74-C7A2-474E-B426-37214ACF63B1}"/>
            </a:ext>
          </a:extLst>
        </xdr:cNvPr>
        <xdr:cNvSpPr>
          <a:spLocks noChangeArrowheads="1"/>
        </xdr:cNvSpPr>
      </xdr:nvSpPr>
      <xdr:spPr bwMode="auto">
        <a:xfrm>
          <a:off x="9034096" y="7949711"/>
          <a:ext cx="114300" cy="228600"/>
        </a:xfrm>
        <a:prstGeom prst="curvedLeftArrow">
          <a:avLst>
            <a:gd name="adj1" fmla="val 9"/>
            <a:gd name="adj2" fmla="val 55065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194896</xdr:colOff>
      <xdr:row>37</xdr:row>
      <xdr:rowOff>148736</xdr:rowOff>
    </xdr:from>
    <xdr:to>
      <xdr:col>27</xdr:col>
      <xdr:colOff>309196</xdr:colOff>
      <xdr:row>38</xdr:row>
      <xdr:rowOff>120161</xdr:rowOff>
    </xdr:to>
    <xdr:sp macro="" textlink="">
      <xdr:nvSpPr>
        <xdr:cNvPr id="12" name="Nach links gekrümmter Pfeil 14">
          <a:extLst>
            <a:ext uri="{FF2B5EF4-FFF2-40B4-BE49-F238E27FC236}">
              <a16:creationId xmlns:a16="http://schemas.microsoft.com/office/drawing/2014/main" id="{8754E1D4-2B7A-4E50-85B6-9E42ECAF4285}"/>
            </a:ext>
          </a:extLst>
        </xdr:cNvPr>
        <xdr:cNvSpPr>
          <a:spLocks noChangeArrowheads="1"/>
        </xdr:cNvSpPr>
      </xdr:nvSpPr>
      <xdr:spPr bwMode="auto">
        <a:xfrm>
          <a:off x="9034096" y="8454536"/>
          <a:ext cx="114300" cy="219075"/>
        </a:xfrm>
        <a:prstGeom prst="curvedLeftArrow">
          <a:avLst>
            <a:gd name="adj1" fmla="val 18"/>
            <a:gd name="adj2" fmla="val 52389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194896</xdr:colOff>
      <xdr:row>36</xdr:row>
      <xdr:rowOff>139211</xdr:rowOff>
    </xdr:from>
    <xdr:to>
      <xdr:col>27</xdr:col>
      <xdr:colOff>318721</xdr:colOff>
      <xdr:row>37</xdr:row>
      <xdr:rowOff>110636</xdr:rowOff>
    </xdr:to>
    <xdr:sp macro="" textlink="">
      <xdr:nvSpPr>
        <xdr:cNvPr id="13" name="Nach links gekrümmter Pfeil 14">
          <a:extLst>
            <a:ext uri="{FF2B5EF4-FFF2-40B4-BE49-F238E27FC236}">
              <a16:creationId xmlns:a16="http://schemas.microsoft.com/office/drawing/2014/main" id="{3E470E1B-0968-4CA2-8F52-302478BEDF6B}"/>
            </a:ext>
          </a:extLst>
        </xdr:cNvPr>
        <xdr:cNvSpPr>
          <a:spLocks noChangeArrowheads="1"/>
        </xdr:cNvSpPr>
      </xdr:nvSpPr>
      <xdr:spPr bwMode="auto">
        <a:xfrm>
          <a:off x="9034096" y="8197361"/>
          <a:ext cx="123825" cy="219075"/>
        </a:xfrm>
        <a:prstGeom prst="curvedLeftArrow">
          <a:avLst>
            <a:gd name="adj1" fmla="val 8"/>
            <a:gd name="adj2" fmla="val 48351"/>
            <a:gd name="adj3" fmla="val 21551"/>
          </a:avLst>
        </a:prstGeom>
        <a:noFill/>
        <a:ln w="9525" algn="ctr">
          <a:solidFill>
            <a:srgbClr val="000000"/>
          </a:solidFill>
          <a:round/>
          <a:headEnd type="none" w="sm" len="sm"/>
          <a:tailEnd type="none" w="lg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11</xdr:row>
          <xdr:rowOff>19050</xdr:rowOff>
        </xdr:from>
        <xdr:to>
          <xdr:col>13</xdr:col>
          <xdr:colOff>238125</xdr:colOff>
          <xdr:row>11</xdr:row>
          <xdr:rowOff>228600</xdr:rowOff>
        </xdr:to>
        <xdr:sp macro="" textlink="">
          <xdr:nvSpPr>
            <xdr:cNvPr id="30901" name="Check Box 181" hidden="1">
              <a:extLst>
                <a:ext uri="{63B3BB69-23CF-44E3-9099-C40C66FF867C}">
                  <a14:compatExt spid="_x0000_s30901"/>
                </a:ext>
                <a:ext uri="{FF2B5EF4-FFF2-40B4-BE49-F238E27FC236}">
                  <a16:creationId xmlns:a16="http://schemas.microsoft.com/office/drawing/2014/main" id="{00000000-0008-0000-0400-0000B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</xdr:row>
          <xdr:rowOff>28575</xdr:rowOff>
        </xdr:from>
        <xdr:to>
          <xdr:col>13</xdr:col>
          <xdr:colOff>276225</xdr:colOff>
          <xdr:row>16</xdr:row>
          <xdr:rowOff>238125</xdr:rowOff>
        </xdr:to>
        <xdr:sp macro="" textlink="">
          <xdr:nvSpPr>
            <xdr:cNvPr id="30902" name="Check Box 182" hidden="1">
              <a:extLst>
                <a:ext uri="{63B3BB69-23CF-44E3-9099-C40C66FF867C}">
                  <a14:compatExt spid="_x0000_s30902"/>
                </a:ext>
                <a:ext uri="{FF2B5EF4-FFF2-40B4-BE49-F238E27FC236}">
                  <a16:creationId xmlns:a16="http://schemas.microsoft.com/office/drawing/2014/main" id="{00000000-0008-0000-0400-0000B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</xdr:row>
          <xdr:rowOff>19050</xdr:rowOff>
        </xdr:from>
        <xdr:to>
          <xdr:col>13</xdr:col>
          <xdr:colOff>276225</xdr:colOff>
          <xdr:row>17</xdr:row>
          <xdr:rowOff>228600</xdr:rowOff>
        </xdr:to>
        <xdr:sp macro="" textlink="">
          <xdr:nvSpPr>
            <xdr:cNvPr id="30903" name="Check Box 183" hidden="1">
              <a:extLst>
                <a:ext uri="{63B3BB69-23CF-44E3-9099-C40C66FF867C}">
                  <a14:compatExt spid="_x0000_s30903"/>
                </a:ext>
                <a:ext uri="{FF2B5EF4-FFF2-40B4-BE49-F238E27FC236}">
                  <a16:creationId xmlns:a16="http://schemas.microsoft.com/office/drawing/2014/main" id="{00000000-0008-0000-0400-0000B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20</xdr:col>
          <xdr:colOff>276225</xdr:colOff>
          <xdr:row>16</xdr:row>
          <xdr:rowOff>238125</xdr:rowOff>
        </xdr:to>
        <xdr:sp macro="" textlink="">
          <xdr:nvSpPr>
            <xdr:cNvPr id="30904" name="Check Box 184" hidden="1">
              <a:extLst>
                <a:ext uri="{63B3BB69-23CF-44E3-9099-C40C66FF867C}">
                  <a14:compatExt spid="_x0000_s30904"/>
                </a:ext>
                <a:ext uri="{FF2B5EF4-FFF2-40B4-BE49-F238E27FC236}">
                  <a16:creationId xmlns:a16="http://schemas.microsoft.com/office/drawing/2014/main" id="{00000000-0008-0000-0400-0000B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20</xdr:col>
          <xdr:colOff>276225</xdr:colOff>
          <xdr:row>17</xdr:row>
          <xdr:rowOff>238125</xdr:rowOff>
        </xdr:to>
        <xdr:sp macro="" textlink="">
          <xdr:nvSpPr>
            <xdr:cNvPr id="30905" name="Check Box 185" hidden="1">
              <a:extLst>
                <a:ext uri="{63B3BB69-23CF-44E3-9099-C40C66FF867C}">
                  <a14:compatExt spid="_x0000_s30905"/>
                </a:ext>
                <a:ext uri="{FF2B5EF4-FFF2-40B4-BE49-F238E27FC236}">
                  <a16:creationId xmlns:a16="http://schemas.microsoft.com/office/drawing/2014/main" id="{00000000-0008-0000-0400-0000B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20</xdr:col>
          <xdr:colOff>276225</xdr:colOff>
          <xdr:row>18</xdr:row>
          <xdr:rowOff>238125</xdr:rowOff>
        </xdr:to>
        <xdr:sp macro="" textlink="">
          <xdr:nvSpPr>
            <xdr:cNvPr id="30906" name="Check Box 186" hidden="1">
              <a:extLst>
                <a:ext uri="{63B3BB69-23CF-44E3-9099-C40C66FF867C}">
                  <a14:compatExt spid="_x0000_s30906"/>
                </a:ext>
                <a:ext uri="{FF2B5EF4-FFF2-40B4-BE49-F238E27FC236}">
                  <a16:creationId xmlns:a16="http://schemas.microsoft.com/office/drawing/2014/main" id="{00000000-0008-0000-0400-0000B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16</xdr:row>
          <xdr:rowOff>28575</xdr:rowOff>
        </xdr:from>
        <xdr:to>
          <xdr:col>27</xdr:col>
          <xdr:colOff>276225</xdr:colOff>
          <xdr:row>16</xdr:row>
          <xdr:rowOff>238125</xdr:rowOff>
        </xdr:to>
        <xdr:sp macro="" textlink="">
          <xdr:nvSpPr>
            <xdr:cNvPr id="30907" name="Check Box 187" hidden="1">
              <a:extLst>
                <a:ext uri="{63B3BB69-23CF-44E3-9099-C40C66FF867C}">
                  <a14:compatExt spid="_x0000_s30907"/>
                </a:ext>
                <a:ext uri="{FF2B5EF4-FFF2-40B4-BE49-F238E27FC236}">
                  <a16:creationId xmlns:a16="http://schemas.microsoft.com/office/drawing/2014/main" id="{00000000-0008-0000-0400-0000B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17</xdr:row>
          <xdr:rowOff>28575</xdr:rowOff>
        </xdr:from>
        <xdr:to>
          <xdr:col>27</xdr:col>
          <xdr:colOff>276225</xdr:colOff>
          <xdr:row>17</xdr:row>
          <xdr:rowOff>238125</xdr:rowOff>
        </xdr:to>
        <xdr:sp macro="" textlink="">
          <xdr:nvSpPr>
            <xdr:cNvPr id="30908" name="Check Box 188" hidden="1">
              <a:extLst>
                <a:ext uri="{63B3BB69-23CF-44E3-9099-C40C66FF867C}">
                  <a14:compatExt spid="_x0000_s30908"/>
                </a:ext>
                <a:ext uri="{FF2B5EF4-FFF2-40B4-BE49-F238E27FC236}">
                  <a16:creationId xmlns:a16="http://schemas.microsoft.com/office/drawing/2014/main" id="{00000000-0008-0000-0400-0000B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20</xdr:row>
          <xdr:rowOff>28575</xdr:rowOff>
        </xdr:from>
        <xdr:to>
          <xdr:col>20</xdr:col>
          <xdr:colOff>276225</xdr:colOff>
          <xdr:row>20</xdr:row>
          <xdr:rowOff>238125</xdr:rowOff>
        </xdr:to>
        <xdr:sp macro="" textlink="">
          <xdr:nvSpPr>
            <xdr:cNvPr id="30909" name="Check Box 189" hidden="1">
              <a:extLst>
                <a:ext uri="{63B3BB69-23CF-44E3-9099-C40C66FF867C}">
                  <a14:compatExt spid="_x0000_s30909"/>
                </a:ext>
                <a:ext uri="{FF2B5EF4-FFF2-40B4-BE49-F238E27FC236}">
                  <a16:creationId xmlns:a16="http://schemas.microsoft.com/office/drawing/2014/main" id="{00000000-0008-0000-0400-0000B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21</xdr:row>
          <xdr:rowOff>28575</xdr:rowOff>
        </xdr:from>
        <xdr:to>
          <xdr:col>20</xdr:col>
          <xdr:colOff>276225</xdr:colOff>
          <xdr:row>21</xdr:row>
          <xdr:rowOff>238125</xdr:rowOff>
        </xdr:to>
        <xdr:sp macro="" textlink="">
          <xdr:nvSpPr>
            <xdr:cNvPr id="30910" name="Check Box 190" hidden="1">
              <a:extLst>
                <a:ext uri="{63B3BB69-23CF-44E3-9099-C40C66FF867C}">
                  <a14:compatExt spid="_x0000_s30910"/>
                </a:ext>
                <a:ext uri="{FF2B5EF4-FFF2-40B4-BE49-F238E27FC236}">
                  <a16:creationId xmlns:a16="http://schemas.microsoft.com/office/drawing/2014/main" id="{00000000-0008-0000-0400-0000B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28575</xdr:rowOff>
        </xdr:from>
        <xdr:to>
          <xdr:col>6</xdr:col>
          <xdr:colOff>276225</xdr:colOff>
          <xdr:row>26</xdr:row>
          <xdr:rowOff>238125</xdr:rowOff>
        </xdr:to>
        <xdr:sp macro="" textlink="">
          <xdr:nvSpPr>
            <xdr:cNvPr id="30911" name="Check Box 191" hidden="1">
              <a:extLst>
                <a:ext uri="{63B3BB69-23CF-44E3-9099-C40C66FF867C}">
                  <a14:compatExt spid="_x0000_s30911"/>
                </a:ext>
                <a:ext uri="{FF2B5EF4-FFF2-40B4-BE49-F238E27FC236}">
                  <a16:creationId xmlns:a16="http://schemas.microsoft.com/office/drawing/2014/main" id="{00000000-0008-0000-0400-0000B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27</xdr:row>
          <xdr:rowOff>28575</xdr:rowOff>
        </xdr:from>
        <xdr:to>
          <xdr:col>6</xdr:col>
          <xdr:colOff>276225</xdr:colOff>
          <xdr:row>27</xdr:row>
          <xdr:rowOff>238125</xdr:rowOff>
        </xdr:to>
        <xdr:sp macro="" textlink="">
          <xdr:nvSpPr>
            <xdr:cNvPr id="30912" name="Check Box 192" hidden="1">
              <a:extLst>
                <a:ext uri="{63B3BB69-23CF-44E3-9099-C40C66FF867C}">
                  <a14:compatExt spid="_x0000_s30912"/>
                </a:ext>
                <a:ext uri="{FF2B5EF4-FFF2-40B4-BE49-F238E27FC236}">
                  <a16:creationId xmlns:a16="http://schemas.microsoft.com/office/drawing/2014/main" id="{00000000-0008-0000-0400-0000C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28</xdr:row>
          <xdr:rowOff>28575</xdr:rowOff>
        </xdr:from>
        <xdr:to>
          <xdr:col>6</xdr:col>
          <xdr:colOff>276225</xdr:colOff>
          <xdr:row>28</xdr:row>
          <xdr:rowOff>238125</xdr:rowOff>
        </xdr:to>
        <xdr:sp macro="" textlink="">
          <xdr:nvSpPr>
            <xdr:cNvPr id="30913" name="Check Box 193" hidden="1">
              <a:extLst>
                <a:ext uri="{63B3BB69-23CF-44E3-9099-C40C66FF867C}">
                  <a14:compatExt spid="_x0000_s30913"/>
                </a:ext>
                <a:ext uri="{FF2B5EF4-FFF2-40B4-BE49-F238E27FC236}">
                  <a16:creationId xmlns:a16="http://schemas.microsoft.com/office/drawing/2014/main" id="{00000000-0008-0000-0400-0000C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26</xdr:row>
          <xdr:rowOff>28575</xdr:rowOff>
        </xdr:from>
        <xdr:to>
          <xdr:col>13</xdr:col>
          <xdr:colOff>276225</xdr:colOff>
          <xdr:row>26</xdr:row>
          <xdr:rowOff>238125</xdr:rowOff>
        </xdr:to>
        <xdr:sp macro="" textlink="">
          <xdr:nvSpPr>
            <xdr:cNvPr id="30914" name="Check Box 194" hidden="1">
              <a:extLst>
                <a:ext uri="{63B3BB69-23CF-44E3-9099-C40C66FF867C}">
                  <a14:compatExt spid="_x0000_s30914"/>
                </a:ext>
                <a:ext uri="{FF2B5EF4-FFF2-40B4-BE49-F238E27FC236}">
                  <a16:creationId xmlns:a16="http://schemas.microsoft.com/office/drawing/2014/main" id="{00000000-0008-0000-0400-0000C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27</xdr:row>
          <xdr:rowOff>28575</xdr:rowOff>
        </xdr:from>
        <xdr:to>
          <xdr:col>13</xdr:col>
          <xdr:colOff>276225</xdr:colOff>
          <xdr:row>27</xdr:row>
          <xdr:rowOff>238125</xdr:rowOff>
        </xdr:to>
        <xdr:sp macro="" textlink="">
          <xdr:nvSpPr>
            <xdr:cNvPr id="30915" name="Check Box 195" hidden="1">
              <a:extLst>
                <a:ext uri="{63B3BB69-23CF-44E3-9099-C40C66FF867C}">
                  <a14:compatExt spid="_x0000_s30915"/>
                </a:ext>
                <a:ext uri="{FF2B5EF4-FFF2-40B4-BE49-F238E27FC236}">
                  <a16:creationId xmlns:a16="http://schemas.microsoft.com/office/drawing/2014/main" id="{00000000-0008-0000-0400-0000C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16</xdr:row>
          <xdr:rowOff>28575</xdr:rowOff>
        </xdr:from>
        <xdr:to>
          <xdr:col>6</xdr:col>
          <xdr:colOff>276225</xdr:colOff>
          <xdr:row>16</xdr:row>
          <xdr:rowOff>238125</xdr:rowOff>
        </xdr:to>
        <xdr:sp macro="" textlink="">
          <xdr:nvSpPr>
            <xdr:cNvPr id="30916" name="Check Box 196" hidden="1">
              <a:extLst>
                <a:ext uri="{63B3BB69-23CF-44E3-9099-C40C66FF867C}">
                  <a14:compatExt spid="_x0000_s30916"/>
                </a:ext>
                <a:ext uri="{FF2B5EF4-FFF2-40B4-BE49-F238E27FC236}">
                  <a16:creationId xmlns:a16="http://schemas.microsoft.com/office/drawing/2014/main" id="{00000000-0008-0000-0400-0000C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17</xdr:row>
          <xdr:rowOff>28575</xdr:rowOff>
        </xdr:from>
        <xdr:to>
          <xdr:col>6</xdr:col>
          <xdr:colOff>276225</xdr:colOff>
          <xdr:row>17</xdr:row>
          <xdr:rowOff>238125</xdr:rowOff>
        </xdr:to>
        <xdr:sp macro="" textlink="">
          <xdr:nvSpPr>
            <xdr:cNvPr id="30917" name="Check Box 197" hidden="1">
              <a:extLst>
                <a:ext uri="{63B3BB69-23CF-44E3-9099-C40C66FF867C}">
                  <a14:compatExt spid="_x0000_s30917"/>
                </a:ext>
                <a:ext uri="{FF2B5EF4-FFF2-40B4-BE49-F238E27FC236}">
                  <a16:creationId xmlns:a16="http://schemas.microsoft.com/office/drawing/2014/main" id="{00000000-0008-0000-0400-0000C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28575</xdr:rowOff>
        </xdr:from>
        <xdr:to>
          <xdr:col>6</xdr:col>
          <xdr:colOff>276225</xdr:colOff>
          <xdr:row>18</xdr:row>
          <xdr:rowOff>238125</xdr:rowOff>
        </xdr:to>
        <xdr:sp macro="" textlink="">
          <xdr:nvSpPr>
            <xdr:cNvPr id="30918" name="Check Box 198" hidden="1">
              <a:extLst>
                <a:ext uri="{63B3BB69-23CF-44E3-9099-C40C66FF867C}">
                  <a14:compatExt spid="_x0000_s30918"/>
                </a:ext>
                <a:ext uri="{FF2B5EF4-FFF2-40B4-BE49-F238E27FC236}">
                  <a16:creationId xmlns:a16="http://schemas.microsoft.com/office/drawing/2014/main" id="{00000000-0008-0000-0400-0000C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</xdr:row>
          <xdr:rowOff>28575</xdr:rowOff>
        </xdr:from>
        <xdr:to>
          <xdr:col>6</xdr:col>
          <xdr:colOff>276225</xdr:colOff>
          <xdr:row>20</xdr:row>
          <xdr:rowOff>238125</xdr:rowOff>
        </xdr:to>
        <xdr:sp macro="" textlink="">
          <xdr:nvSpPr>
            <xdr:cNvPr id="30919" name="Check Box 199" hidden="1">
              <a:extLst>
                <a:ext uri="{63B3BB69-23CF-44E3-9099-C40C66FF867C}">
                  <a14:compatExt spid="_x0000_s30919"/>
                </a:ext>
                <a:ext uri="{FF2B5EF4-FFF2-40B4-BE49-F238E27FC236}">
                  <a16:creationId xmlns:a16="http://schemas.microsoft.com/office/drawing/2014/main" id="{00000000-0008-0000-0400-0000C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21</xdr:row>
          <xdr:rowOff>28575</xdr:rowOff>
        </xdr:from>
        <xdr:to>
          <xdr:col>6</xdr:col>
          <xdr:colOff>276225</xdr:colOff>
          <xdr:row>21</xdr:row>
          <xdr:rowOff>238125</xdr:rowOff>
        </xdr:to>
        <xdr:sp macro="" textlink="">
          <xdr:nvSpPr>
            <xdr:cNvPr id="30920" name="Check Box 200" hidden="1">
              <a:extLst>
                <a:ext uri="{63B3BB69-23CF-44E3-9099-C40C66FF867C}">
                  <a14:compatExt spid="_x0000_s30920"/>
                </a:ext>
                <a:ext uri="{FF2B5EF4-FFF2-40B4-BE49-F238E27FC236}">
                  <a16:creationId xmlns:a16="http://schemas.microsoft.com/office/drawing/2014/main" id="{00000000-0008-0000-0400-0000C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26</xdr:row>
          <xdr:rowOff>28575</xdr:rowOff>
        </xdr:from>
        <xdr:to>
          <xdr:col>20</xdr:col>
          <xdr:colOff>276225</xdr:colOff>
          <xdr:row>26</xdr:row>
          <xdr:rowOff>238125</xdr:rowOff>
        </xdr:to>
        <xdr:sp macro="" textlink="">
          <xdr:nvSpPr>
            <xdr:cNvPr id="30921" name="Check Box 201" hidden="1">
              <a:extLst>
                <a:ext uri="{63B3BB69-23CF-44E3-9099-C40C66FF867C}">
                  <a14:compatExt spid="_x0000_s30921"/>
                </a:ext>
                <a:ext uri="{FF2B5EF4-FFF2-40B4-BE49-F238E27FC236}">
                  <a16:creationId xmlns:a16="http://schemas.microsoft.com/office/drawing/2014/main" id="{00000000-0008-0000-0400-0000C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27</xdr:row>
          <xdr:rowOff>28575</xdr:rowOff>
        </xdr:from>
        <xdr:to>
          <xdr:col>20</xdr:col>
          <xdr:colOff>276225</xdr:colOff>
          <xdr:row>27</xdr:row>
          <xdr:rowOff>238125</xdr:rowOff>
        </xdr:to>
        <xdr:sp macro="" textlink="">
          <xdr:nvSpPr>
            <xdr:cNvPr id="30922" name="Check Box 202" hidden="1">
              <a:extLst>
                <a:ext uri="{63B3BB69-23CF-44E3-9099-C40C66FF867C}">
                  <a14:compatExt spid="_x0000_s30922"/>
                </a:ext>
                <a:ext uri="{FF2B5EF4-FFF2-40B4-BE49-F238E27FC236}">
                  <a16:creationId xmlns:a16="http://schemas.microsoft.com/office/drawing/2014/main" id="{00000000-0008-0000-0400-0000C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28</xdr:row>
          <xdr:rowOff>28575</xdr:rowOff>
        </xdr:from>
        <xdr:to>
          <xdr:col>20</xdr:col>
          <xdr:colOff>276225</xdr:colOff>
          <xdr:row>28</xdr:row>
          <xdr:rowOff>238125</xdr:rowOff>
        </xdr:to>
        <xdr:sp macro="" textlink="">
          <xdr:nvSpPr>
            <xdr:cNvPr id="30923" name="Check Box 203" hidden="1">
              <a:extLst>
                <a:ext uri="{63B3BB69-23CF-44E3-9099-C40C66FF867C}">
                  <a14:compatExt spid="_x0000_s30923"/>
                </a:ext>
                <a:ext uri="{FF2B5EF4-FFF2-40B4-BE49-F238E27FC236}">
                  <a16:creationId xmlns:a16="http://schemas.microsoft.com/office/drawing/2014/main" id="{00000000-0008-0000-0400-0000C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28575</xdr:rowOff>
        </xdr:from>
        <xdr:to>
          <xdr:col>20</xdr:col>
          <xdr:colOff>276225</xdr:colOff>
          <xdr:row>30</xdr:row>
          <xdr:rowOff>238125</xdr:rowOff>
        </xdr:to>
        <xdr:sp macro="" textlink="">
          <xdr:nvSpPr>
            <xdr:cNvPr id="30924" name="Check Box 204" hidden="1">
              <a:extLst>
                <a:ext uri="{63B3BB69-23CF-44E3-9099-C40C66FF867C}">
                  <a14:compatExt spid="_x0000_s30924"/>
                </a:ext>
                <a:ext uri="{FF2B5EF4-FFF2-40B4-BE49-F238E27FC236}">
                  <a16:creationId xmlns:a16="http://schemas.microsoft.com/office/drawing/2014/main" id="{00000000-0008-0000-0400-0000C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31</xdr:row>
          <xdr:rowOff>28575</xdr:rowOff>
        </xdr:from>
        <xdr:to>
          <xdr:col>20</xdr:col>
          <xdr:colOff>276225</xdr:colOff>
          <xdr:row>31</xdr:row>
          <xdr:rowOff>238125</xdr:rowOff>
        </xdr:to>
        <xdr:sp macro="" textlink="">
          <xdr:nvSpPr>
            <xdr:cNvPr id="30925" name="Check Box 205" hidden="1">
              <a:extLst>
                <a:ext uri="{63B3BB69-23CF-44E3-9099-C40C66FF867C}">
                  <a14:compatExt spid="_x0000_s30925"/>
                </a:ext>
                <a:ext uri="{FF2B5EF4-FFF2-40B4-BE49-F238E27FC236}">
                  <a16:creationId xmlns:a16="http://schemas.microsoft.com/office/drawing/2014/main" id="{00000000-0008-0000-0400-0000C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30</xdr:row>
          <xdr:rowOff>28575</xdr:rowOff>
        </xdr:from>
        <xdr:to>
          <xdr:col>6</xdr:col>
          <xdr:colOff>276225</xdr:colOff>
          <xdr:row>30</xdr:row>
          <xdr:rowOff>238125</xdr:rowOff>
        </xdr:to>
        <xdr:sp macro="" textlink="">
          <xdr:nvSpPr>
            <xdr:cNvPr id="30926" name="Check Box 206" hidden="1">
              <a:extLst>
                <a:ext uri="{63B3BB69-23CF-44E3-9099-C40C66FF867C}">
                  <a14:compatExt spid="_x0000_s30926"/>
                </a:ext>
                <a:ext uri="{FF2B5EF4-FFF2-40B4-BE49-F238E27FC236}">
                  <a16:creationId xmlns:a16="http://schemas.microsoft.com/office/drawing/2014/main" id="{00000000-0008-0000-0400-0000C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31</xdr:row>
          <xdr:rowOff>28575</xdr:rowOff>
        </xdr:from>
        <xdr:to>
          <xdr:col>6</xdr:col>
          <xdr:colOff>276225</xdr:colOff>
          <xdr:row>31</xdr:row>
          <xdr:rowOff>238125</xdr:rowOff>
        </xdr:to>
        <xdr:sp macro="" textlink="">
          <xdr:nvSpPr>
            <xdr:cNvPr id="30927" name="Check Box 207" hidden="1">
              <a:extLst>
                <a:ext uri="{63B3BB69-23CF-44E3-9099-C40C66FF867C}">
                  <a14:compatExt spid="_x0000_s30927"/>
                </a:ext>
                <a:ext uri="{FF2B5EF4-FFF2-40B4-BE49-F238E27FC236}">
                  <a16:creationId xmlns:a16="http://schemas.microsoft.com/office/drawing/2014/main" id="{00000000-0008-0000-0400-0000C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26</xdr:row>
          <xdr:rowOff>28575</xdr:rowOff>
        </xdr:from>
        <xdr:to>
          <xdr:col>27</xdr:col>
          <xdr:colOff>276225</xdr:colOff>
          <xdr:row>26</xdr:row>
          <xdr:rowOff>238125</xdr:rowOff>
        </xdr:to>
        <xdr:sp macro="" textlink="">
          <xdr:nvSpPr>
            <xdr:cNvPr id="30928" name="Check Box 208" hidden="1">
              <a:extLst>
                <a:ext uri="{63B3BB69-23CF-44E3-9099-C40C66FF867C}">
                  <a14:compatExt spid="_x0000_s30928"/>
                </a:ext>
                <a:ext uri="{FF2B5EF4-FFF2-40B4-BE49-F238E27FC236}">
                  <a16:creationId xmlns:a16="http://schemas.microsoft.com/office/drawing/2014/main" id="{00000000-0008-0000-0400-0000D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27</xdr:row>
          <xdr:rowOff>28575</xdr:rowOff>
        </xdr:from>
        <xdr:to>
          <xdr:col>27</xdr:col>
          <xdr:colOff>276225</xdr:colOff>
          <xdr:row>27</xdr:row>
          <xdr:rowOff>238125</xdr:rowOff>
        </xdr:to>
        <xdr:sp macro="" textlink="">
          <xdr:nvSpPr>
            <xdr:cNvPr id="30929" name="Check Box 209" hidden="1">
              <a:extLst>
                <a:ext uri="{63B3BB69-23CF-44E3-9099-C40C66FF867C}">
                  <a14:compatExt spid="_x0000_s30929"/>
                </a:ext>
                <a:ext uri="{FF2B5EF4-FFF2-40B4-BE49-F238E27FC236}">
                  <a16:creationId xmlns:a16="http://schemas.microsoft.com/office/drawing/2014/main" id="{00000000-0008-0000-0400-0000D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42</xdr:row>
          <xdr:rowOff>28575</xdr:rowOff>
        </xdr:from>
        <xdr:to>
          <xdr:col>6</xdr:col>
          <xdr:colOff>276225</xdr:colOff>
          <xdr:row>42</xdr:row>
          <xdr:rowOff>238125</xdr:rowOff>
        </xdr:to>
        <xdr:sp macro="" textlink="">
          <xdr:nvSpPr>
            <xdr:cNvPr id="30930" name="Check Box 210" hidden="1">
              <a:extLst>
                <a:ext uri="{63B3BB69-23CF-44E3-9099-C40C66FF867C}">
                  <a14:compatExt spid="_x0000_s30930"/>
                </a:ext>
                <a:ext uri="{FF2B5EF4-FFF2-40B4-BE49-F238E27FC236}">
                  <a16:creationId xmlns:a16="http://schemas.microsoft.com/office/drawing/2014/main" id="{00000000-0008-0000-0400-0000D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43</xdr:row>
          <xdr:rowOff>28575</xdr:rowOff>
        </xdr:from>
        <xdr:to>
          <xdr:col>6</xdr:col>
          <xdr:colOff>276225</xdr:colOff>
          <xdr:row>43</xdr:row>
          <xdr:rowOff>238125</xdr:rowOff>
        </xdr:to>
        <xdr:sp macro="" textlink="">
          <xdr:nvSpPr>
            <xdr:cNvPr id="30931" name="Check Box 211" hidden="1">
              <a:extLst>
                <a:ext uri="{63B3BB69-23CF-44E3-9099-C40C66FF867C}">
                  <a14:compatExt spid="_x0000_s30931"/>
                </a:ext>
                <a:ext uri="{FF2B5EF4-FFF2-40B4-BE49-F238E27FC236}">
                  <a16:creationId xmlns:a16="http://schemas.microsoft.com/office/drawing/2014/main" id="{00000000-0008-0000-0400-0000D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44</xdr:row>
          <xdr:rowOff>28575</xdr:rowOff>
        </xdr:from>
        <xdr:to>
          <xdr:col>6</xdr:col>
          <xdr:colOff>276225</xdr:colOff>
          <xdr:row>44</xdr:row>
          <xdr:rowOff>238125</xdr:rowOff>
        </xdr:to>
        <xdr:sp macro="" textlink="">
          <xdr:nvSpPr>
            <xdr:cNvPr id="30932" name="Check Box 212" hidden="1">
              <a:extLst>
                <a:ext uri="{63B3BB69-23CF-44E3-9099-C40C66FF867C}">
                  <a14:compatExt spid="_x0000_s30932"/>
                </a:ext>
                <a:ext uri="{FF2B5EF4-FFF2-40B4-BE49-F238E27FC236}">
                  <a16:creationId xmlns:a16="http://schemas.microsoft.com/office/drawing/2014/main" id="{00000000-0008-0000-0400-0000D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45</xdr:row>
          <xdr:rowOff>28575</xdr:rowOff>
        </xdr:from>
        <xdr:to>
          <xdr:col>6</xdr:col>
          <xdr:colOff>276225</xdr:colOff>
          <xdr:row>45</xdr:row>
          <xdr:rowOff>238125</xdr:rowOff>
        </xdr:to>
        <xdr:sp macro="" textlink="">
          <xdr:nvSpPr>
            <xdr:cNvPr id="30933" name="Check Box 213" hidden="1">
              <a:extLst>
                <a:ext uri="{63B3BB69-23CF-44E3-9099-C40C66FF867C}">
                  <a14:compatExt spid="_x0000_s30933"/>
                </a:ext>
                <a:ext uri="{FF2B5EF4-FFF2-40B4-BE49-F238E27FC236}">
                  <a16:creationId xmlns:a16="http://schemas.microsoft.com/office/drawing/2014/main" id="{00000000-0008-0000-0400-0000D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28575</xdr:rowOff>
        </xdr:from>
        <xdr:to>
          <xdr:col>13</xdr:col>
          <xdr:colOff>276225</xdr:colOff>
          <xdr:row>42</xdr:row>
          <xdr:rowOff>238125</xdr:rowOff>
        </xdr:to>
        <xdr:sp macro="" textlink="">
          <xdr:nvSpPr>
            <xdr:cNvPr id="30934" name="Check Box 214" hidden="1">
              <a:extLst>
                <a:ext uri="{63B3BB69-23CF-44E3-9099-C40C66FF867C}">
                  <a14:compatExt spid="_x0000_s30934"/>
                </a:ext>
                <a:ext uri="{FF2B5EF4-FFF2-40B4-BE49-F238E27FC236}">
                  <a16:creationId xmlns:a16="http://schemas.microsoft.com/office/drawing/2014/main" id="{00000000-0008-0000-0400-0000D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28575</xdr:rowOff>
        </xdr:from>
        <xdr:to>
          <xdr:col>13</xdr:col>
          <xdr:colOff>276225</xdr:colOff>
          <xdr:row>43</xdr:row>
          <xdr:rowOff>238125</xdr:rowOff>
        </xdr:to>
        <xdr:sp macro="" textlink="">
          <xdr:nvSpPr>
            <xdr:cNvPr id="30935" name="Check Box 215" hidden="1">
              <a:extLst>
                <a:ext uri="{63B3BB69-23CF-44E3-9099-C40C66FF867C}">
                  <a14:compatExt spid="_x0000_s30935"/>
                </a:ext>
                <a:ext uri="{FF2B5EF4-FFF2-40B4-BE49-F238E27FC236}">
                  <a16:creationId xmlns:a16="http://schemas.microsoft.com/office/drawing/2014/main" id="{00000000-0008-0000-0400-0000D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44</xdr:row>
          <xdr:rowOff>28575</xdr:rowOff>
        </xdr:from>
        <xdr:to>
          <xdr:col>13</xdr:col>
          <xdr:colOff>276225</xdr:colOff>
          <xdr:row>44</xdr:row>
          <xdr:rowOff>238125</xdr:rowOff>
        </xdr:to>
        <xdr:sp macro="" textlink="">
          <xdr:nvSpPr>
            <xdr:cNvPr id="30936" name="Check Box 216" hidden="1">
              <a:extLst>
                <a:ext uri="{63B3BB69-23CF-44E3-9099-C40C66FF867C}">
                  <a14:compatExt spid="_x0000_s30936"/>
                </a:ext>
                <a:ext uri="{FF2B5EF4-FFF2-40B4-BE49-F238E27FC236}">
                  <a16:creationId xmlns:a16="http://schemas.microsoft.com/office/drawing/2014/main" id="{00000000-0008-0000-0400-0000D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45</xdr:row>
          <xdr:rowOff>28575</xdr:rowOff>
        </xdr:from>
        <xdr:to>
          <xdr:col>13</xdr:col>
          <xdr:colOff>276225</xdr:colOff>
          <xdr:row>45</xdr:row>
          <xdr:rowOff>238125</xdr:rowOff>
        </xdr:to>
        <xdr:sp macro="" textlink="">
          <xdr:nvSpPr>
            <xdr:cNvPr id="30937" name="Check Box 217" hidden="1">
              <a:extLst>
                <a:ext uri="{63B3BB69-23CF-44E3-9099-C40C66FF867C}">
                  <a14:compatExt spid="_x0000_s30937"/>
                </a:ext>
                <a:ext uri="{FF2B5EF4-FFF2-40B4-BE49-F238E27FC236}">
                  <a16:creationId xmlns:a16="http://schemas.microsoft.com/office/drawing/2014/main" id="{00000000-0008-0000-0400-0000D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47</xdr:row>
          <xdr:rowOff>28575</xdr:rowOff>
        </xdr:from>
        <xdr:to>
          <xdr:col>13</xdr:col>
          <xdr:colOff>276225</xdr:colOff>
          <xdr:row>47</xdr:row>
          <xdr:rowOff>238125</xdr:rowOff>
        </xdr:to>
        <xdr:sp macro="" textlink="">
          <xdr:nvSpPr>
            <xdr:cNvPr id="30938" name="Check Box 218" hidden="1">
              <a:extLst>
                <a:ext uri="{63B3BB69-23CF-44E3-9099-C40C66FF867C}">
                  <a14:compatExt spid="_x0000_s30938"/>
                </a:ext>
                <a:ext uri="{FF2B5EF4-FFF2-40B4-BE49-F238E27FC236}">
                  <a16:creationId xmlns:a16="http://schemas.microsoft.com/office/drawing/2014/main" id="{00000000-0008-0000-0400-0000D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48</xdr:row>
          <xdr:rowOff>28575</xdr:rowOff>
        </xdr:from>
        <xdr:to>
          <xdr:col>13</xdr:col>
          <xdr:colOff>276225</xdr:colOff>
          <xdr:row>48</xdr:row>
          <xdr:rowOff>238125</xdr:rowOff>
        </xdr:to>
        <xdr:sp macro="" textlink="">
          <xdr:nvSpPr>
            <xdr:cNvPr id="30939" name="Check Box 219" hidden="1">
              <a:extLst>
                <a:ext uri="{63B3BB69-23CF-44E3-9099-C40C66FF867C}">
                  <a14:compatExt spid="_x0000_s30939"/>
                </a:ext>
                <a:ext uri="{FF2B5EF4-FFF2-40B4-BE49-F238E27FC236}">
                  <a16:creationId xmlns:a16="http://schemas.microsoft.com/office/drawing/2014/main" id="{00000000-0008-0000-0400-0000D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49</xdr:row>
          <xdr:rowOff>28575</xdr:rowOff>
        </xdr:from>
        <xdr:to>
          <xdr:col>13</xdr:col>
          <xdr:colOff>276225</xdr:colOff>
          <xdr:row>49</xdr:row>
          <xdr:rowOff>238125</xdr:rowOff>
        </xdr:to>
        <xdr:sp macro="" textlink="">
          <xdr:nvSpPr>
            <xdr:cNvPr id="30940" name="Check Box 220" hidden="1">
              <a:extLst>
                <a:ext uri="{63B3BB69-23CF-44E3-9099-C40C66FF867C}">
                  <a14:compatExt spid="_x0000_s30940"/>
                </a:ext>
                <a:ext uri="{FF2B5EF4-FFF2-40B4-BE49-F238E27FC236}">
                  <a16:creationId xmlns:a16="http://schemas.microsoft.com/office/drawing/2014/main" id="{00000000-0008-0000-0400-0000D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50</xdr:row>
          <xdr:rowOff>28575</xdr:rowOff>
        </xdr:from>
        <xdr:to>
          <xdr:col>13</xdr:col>
          <xdr:colOff>276225</xdr:colOff>
          <xdr:row>50</xdr:row>
          <xdr:rowOff>238125</xdr:rowOff>
        </xdr:to>
        <xdr:sp macro="" textlink="">
          <xdr:nvSpPr>
            <xdr:cNvPr id="30941" name="Check Box 221" hidden="1">
              <a:extLst>
                <a:ext uri="{63B3BB69-23CF-44E3-9099-C40C66FF867C}">
                  <a14:compatExt spid="_x0000_s30941"/>
                </a:ext>
                <a:ext uri="{FF2B5EF4-FFF2-40B4-BE49-F238E27FC236}">
                  <a16:creationId xmlns:a16="http://schemas.microsoft.com/office/drawing/2014/main" id="{00000000-0008-0000-0400-0000D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51</xdr:row>
          <xdr:rowOff>28575</xdr:rowOff>
        </xdr:from>
        <xdr:to>
          <xdr:col>13</xdr:col>
          <xdr:colOff>276225</xdr:colOff>
          <xdr:row>51</xdr:row>
          <xdr:rowOff>238125</xdr:rowOff>
        </xdr:to>
        <xdr:sp macro="" textlink="">
          <xdr:nvSpPr>
            <xdr:cNvPr id="30942" name="Check Box 222" hidden="1">
              <a:extLst>
                <a:ext uri="{63B3BB69-23CF-44E3-9099-C40C66FF867C}">
                  <a14:compatExt spid="_x0000_s30942"/>
                </a:ext>
                <a:ext uri="{FF2B5EF4-FFF2-40B4-BE49-F238E27FC236}">
                  <a16:creationId xmlns:a16="http://schemas.microsoft.com/office/drawing/2014/main" id="{00000000-0008-0000-0400-0000D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52</xdr:row>
          <xdr:rowOff>28575</xdr:rowOff>
        </xdr:from>
        <xdr:to>
          <xdr:col>13</xdr:col>
          <xdr:colOff>276225</xdr:colOff>
          <xdr:row>52</xdr:row>
          <xdr:rowOff>238125</xdr:rowOff>
        </xdr:to>
        <xdr:sp macro="" textlink="">
          <xdr:nvSpPr>
            <xdr:cNvPr id="30943" name="Check Box 223" hidden="1">
              <a:extLst>
                <a:ext uri="{63B3BB69-23CF-44E3-9099-C40C66FF867C}">
                  <a14:compatExt spid="_x0000_s30943"/>
                </a:ext>
                <a:ext uri="{FF2B5EF4-FFF2-40B4-BE49-F238E27FC236}">
                  <a16:creationId xmlns:a16="http://schemas.microsoft.com/office/drawing/2014/main" id="{00000000-0008-0000-0400-0000D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28575</xdr:rowOff>
        </xdr:from>
        <xdr:to>
          <xdr:col>20</xdr:col>
          <xdr:colOff>276225</xdr:colOff>
          <xdr:row>42</xdr:row>
          <xdr:rowOff>238125</xdr:rowOff>
        </xdr:to>
        <xdr:sp macro="" textlink="">
          <xdr:nvSpPr>
            <xdr:cNvPr id="30944" name="Check Box 224" hidden="1">
              <a:extLst>
                <a:ext uri="{63B3BB69-23CF-44E3-9099-C40C66FF867C}">
                  <a14:compatExt spid="_x0000_s30944"/>
                </a:ext>
                <a:ext uri="{FF2B5EF4-FFF2-40B4-BE49-F238E27FC236}">
                  <a16:creationId xmlns:a16="http://schemas.microsoft.com/office/drawing/2014/main" id="{00000000-0008-0000-0400-0000E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43</xdr:row>
          <xdr:rowOff>28575</xdr:rowOff>
        </xdr:from>
        <xdr:to>
          <xdr:col>20</xdr:col>
          <xdr:colOff>276225</xdr:colOff>
          <xdr:row>43</xdr:row>
          <xdr:rowOff>238125</xdr:rowOff>
        </xdr:to>
        <xdr:sp macro="" textlink="">
          <xdr:nvSpPr>
            <xdr:cNvPr id="30945" name="Check Box 225" hidden="1">
              <a:extLst>
                <a:ext uri="{63B3BB69-23CF-44E3-9099-C40C66FF867C}">
                  <a14:compatExt spid="_x0000_s30945"/>
                </a:ext>
                <a:ext uri="{FF2B5EF4-FFF2-40B4-BE49-F238E27FC236}">
                  <a16:creationId xmlns:a16="http://schemas.microsoft.com/office/drawing/2014/main" id="{00000000-0008-0000-0400-0000E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28575</xdr:rowOff>
        </xdr:from>
        <xdr:to>
          <xdr:col>20</xdr:col>
          <xdr:colOff>276225</xdr:colOff>
          <xdr:row>44</xdr:row>
          <xdr:rowOff>238125</xdr:rowOff>
        </xdr:to>
        <xdr:sp macro="" textlink="">
          <xdr:nvSpPr>
            <xdr:cNvPr id="30946" name="Check Box 226" hidden="1">
              <a:extLst>
                <a:ext uri="{63B3BB69-23CF-44E3-9099-C40C66FF867C}">
                  <a14:compatExt spid="_x0000_s30946"/>
                </a:ext>
                <a:ext uri="{FF2B5EF4-FFF2-40B4-BE49-F238E27FC236}">
                  <a16:creationId xmlns:a16="http://schemas.microsoft.com/office/drawing/2014/main" id="{00000000-0008-0000-0400-0000E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28575</xdr:rowOff>
        </xdr:from>
        <xdr:to>
          <xdr:col>20</xdr:col>
          <xdr:colOff>276225</xdr:colOff>
          <xdr:row>45</xdr:row>
          <xdr:rowOff>238125</xdr:rowOff>
        </xdr:to>
        <xdr:sp macro="" textlink="">
          <xdr:nvSpPr>
            <xdr:cNvPr id="30947" name="Check Box 227" hidden="1">
              <a:extLst>
                <a:ext uri="{63B3BB69-23CF-44E3-9099-C40C66FF867C}">
                  <a14:compatExt spid="_x0000_s30947"/>
                </a:ext>
                <a:ext uri="{FF2B5EF4-FFF2-40B4-BE49-F238E27FC236}">
                  <a16:creationId xmlns:a16="http://schemas.microsoft.com/office/drawing/2014/main" id="{00000000-0008-0000-0400-0000E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28575</xdr:rowOff>
        </xdr:from>
        <xdr:to>
          <xdr:col>20</xdr:col>
          <xdr:colOff>276225</xdr:colOff>
          <xdr:row>47</xdr:row>
          <xdr:rowOff>238125</xdr:rowOff>
        </xdr:to>
        <xdr:sp macro="" textlink="">
          <xdr:nvSpPr>
            <xdr:cNvPr id="30948" name="Check Box 228" hidden="1">
              <a:extLst>
                <a:ext uri="{63B3BB69-23CF-44E3-9099-C40C66FF867C}">
                  <a14:compatExt spid="_x0000_s30948"/>
                </a:ext>
                <a:ext uri="{FF2B5EF4-FFF2-40B4-BE49-F238E27FC236}">
                  <a16:creationId xmlns:a16="http://schemas.microsoft.com/office/drawing/2014/main" id="{00000000-0008-0000-0400-0000E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28575</xdr:rowOff>
        </xdr:from>
        <xdr:to>
          <xdr:col>20</xdr:col>
          <xdr:colOff>276225</xdr:colOff>
          <xdr:row>48</xdr:row>
          <xdr:rowOff>238125</xdr:rowOff>
        </xdr:to>
        <xdr:sp macro="" textlink="">
          <xdr:nvSpPr>
            <xdr:cNvPr id="30949" name="Check Box 229" hidden="1">
              <a:extLst>
                <a:ext uri="{63B3BB69-23CF-44E3-9099-C40C66FF867C}">
                  <a14:compatExt spid="_x0000_s30949"/>
                </a:ext>
                <a:ext uri="{FF2B5EF4-FFF2-40B4-BE49-F238E27FC236}">
                  <a16:creationId xmlns:a16="http://schemas.microsoft.com/office/drawing/2014/main" id="{00000000-0008-0000-0400-0000E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28575</xdr:rowOff>
        </xdr:from>
        <xdr:to>
          <xdr:col>20</xdr:col>
          <xdr:colOff>276225</xdr:colOff>
          <xdr:row>49</xdr:row>
          <xdr:rowOff>238125</xdr:rowOff>
        </xdr:to>
        <xdr:sp macro="" textlink="">
          <xdr:nvSpPr>
            <xdr:cNvPr id="30950" name="Check Box 230" hidden="1">
              <a:extLst>
                <a:ext uri="{63B3BB69-23CF-44E3-9099-C40C66FF867C}">
                  <a14:compatExt spid="_x0000_s30950"/>
                </a:ext>
                <a:ext uri="{FF2B5EF4-FFF2-40B4-BE49-F238E27FC236}">
                  <a16:creationId xmlns:a16="http://schemas.microsoft.com/office/drawing/2014/main" id="{00000000-0008-0000-0400-0000E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28575</xdr:rowOff>
        </xdr:from>
        <xdr:to>
          <xdr:col>20</xdr:col>
          <xdr:colOff>276225</xdr:colOff>
          <xdr:row>50</xdr:row>
          <xdr:rowOff>238125</xdr:rowOff>
        </xdr:to>
        <xdr:sp macro="" textlink="">
          <xdr:nvSpPr>
            <xdr:cNvPr id="30951" name="Check Box 231" hidden="1">
              <a:extLst>
                <a:ext uri="{63B3BB69-23CF-44E3-9099-C40C66FF867C}">
                  <a14:compatExt spid="_x0000_s30951"/>
                </a:ext>
                <a:ext uri="{FF2B5EF4-FFF2-40B4-BE49-F238E27FC236}">
                  <a16:creationId xmlns:a16="http://schemas.microsoft.com/office/drawing/2014/main" id="{00000000-0008-0000-0400-0000E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28575</xdr:rowOff>
        </xdr:from>
        <xdr:to>
          <xdr:col>20</xdr:col>
          <xdr:colOff>276225</xdr:colOff>
          <xdr:row>51</xdr:row>
          <xdr:rowOff>238125</xdr:rowOff>
        </xdr:to>
        <xdr:sp macro="" textlink="">
          <xdr:nvSpPr>
            <xdr:cNvPr id="30952" name="Check Box 232" hidden="1">
              <a:extLst>
                <a:ext uri="{63B3BB69-23CF-44E3-9099-C40C66FF867C}">
                  <a14:compatExt spid="_x0000_s30952"/>
                </a:ext>
                <a:ext uri="{FF2B5EF4-FFF2-40B4-BE49-F238E27FC236}">
                  <a16:creationId xmlns:a16="http://schemas.microsoft.com/office/drawing/2014/main" id="{00000000-0008-0000-0400-0000E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28575</xdr:rowOff>
        </xdr:from>
        <xdr:to>
          <xdr:col>20</xdr:col>
          <xdr:colOff>276225</xdr:colOff>
          <xdr:row>52</xdr:row>
          <xdr:rowOff>238125</xdr:rowOff>
        </xdr:to>
        <xdr:sp macro="" textlink="">
          <xdr:nvSpPr>
            <xdr:cNvPr id="30953" name="Check Box 233" hidden="1">
              <a:extLst>
                <a:ext uri="{63B3BB69-23CF-44E3-9099-C40C66FF867C}">
                  <a14:compatExt spid="_x0000_s30953"/>
                </a:ext>
                <a:ext uri="{FF2B5EF4-FFF2-40B4-BE49-F238E27FC236}">
                  <a16:creationId xmlns:a16="http://schemas.microsoft.com/office/drawing/2014/main" id="{00000000-0008-0000-0400-0000E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70</xdr:row>
          <xdr:rowOff>28575</xdr:rowOff>
        </xdr:from>
        <xdr:to>
          <xdr:col>13</xdr:col>
          <xdr:colOff>276225</xdr:colOff>
          <xdr:row>70</xdr:row>
          <xdr:rowOff>238125</xdr:rowOff>
        </xdr:to>
        <xdr:sp macro="" textlink="">
          <xdr:nvSpPr>
            <xdr:cNvPr id="30954" name="Check Box 234" hidden="1">
              <a:extLst>
                <a:ext uri="{63B3BB69-23CF-44E3-9099-C40C66FF867C}">
                  <a14:compatExt spid="_x0000_s30954"/>
                </a:ext>
                <a:ext uri="{FF2B5EF4-FFF2-40B4-BE49-F238E27FC236}">
                  <a16:creationId xmlns:a16="http://schemas.microsoft.com/office/drawing/2014/main" id="{00000000-0008-0000-0400-0000E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71</xdr:row>
          <xdr:rowOff>28575</xdr:rowOff>
        </xdr:from>
        <xdr:to>
          <xdr:col>13</xdr:col>
          <xdr:colOff>276225</xdr:colOff>
          <xdr:row>71</xdr:row>
          <xdr:rowOff>238125</xdr:rowOff>
        </xdr:to>
        <xdr:sp macro="" textlink="">
          <xdr:nvSpPr>
            <xdr:cNvPr id="30955" name="Check Box 235" hidden="1">
              <a:extLst>
                <a:ext uri="{63B3BB69-23CF-44E3-9099-C40C66FF867C}">
                  <a14:compatExt spid="_x0000_s30955"/>
                </a:ext>
                <a:ext uri="{FF2B5EF4-FFF2-40B4-BE49-F238E27FC236}">
                  <a16:creationId xmlns:a16="http://schemas.microsoft.com/office/drawing/2014/main" id="{00000000-0008-0000-0400-0000E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73</xdr:row>
          <xdr:rowOff>28575</xdr:rowOff>
        </xdr:from>
        <xdr:to>
          <xdr:col>13</xdr:col>
          <xdr:colOff>276225</xdr:colOff>
          <xdr:row>73</xdr:row>
          <xdr:rowOff>238125</xdr:rowOff>
        </xdr:to>
        <xdr:sp macro="" textlink="">
          <xdr:nvSpPr>
            <xdr:cNvPr id="30956" name="Check Box 236" hidden="1">
              <a:extLst>
                <a:ext uri="{63B3BB69-23CF-44E3-9099-C40C66FF867C}">
                  <a14:compatExt spid="_x0000_s30956"/>
                </a:ext>
                <a:ext uri="{FF2B5EF4-FFF2-40B4-BE49-F238E27FC236}">
                  <a16:creationId xmlns:a16="http://schemas.microsoft.com/office/drawing/2014/main" id="{00000000-0008-0000-0400-0000E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74</xdr:row>
          <xdr:rowOff>28575</xdr:rowOff>
        </xdr:from>
        <xdr:to>
          <xdr:col>13</xdr:col>
          <xdr:colOff>276225</xdr:colOff>
          <xdr:row>74</xdr:row>
          <xdr:rowOff>238125</xdr:rowOff>
        </xdr:to>
        <xdr:sp macro="" textlink="">
          <xdr:nvSpPr>
            <xdr:cNvPr id="30957" name="Check Box 237" hidden="1">
              <a:extLst>
                <a:ext uri="{63B3BB69-23CF-44E3-9099-C40C66FF867C}">
                  <a14:compatExt spid="_x0000_s30957"/>
                </a:ext>
                <a:ext uri="{FF2B5EF4-FFF2-40B4-BE49-F238E27FC236}">
                  <a16:creationId xmlns:a16="http://schemas.microsoft.com/office/drawing/2014/main" id="{00000000-0008-0000-0400-0000E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76</xdr:row>
          <xdr:rowOff>28575</xdr:rowOff>
        </xdr:from>
        <xdr:to>
          <xdr:col>13</xdr:col>
          <xdr:colOff>276225</xdr:colOff>
          <xdr:row>76</xdr:row>
          <xdr:rowOff>238125</xdr:rowOff>
        </xdr:to>
        <xdr:sp macro="" textlink="">
          <xdr:nvSpPr>
            <xdr:cNvPr id="30958" name="Check Box 238" hidden="1">
              <a:extLst>
                <a:ext uri="{63B3BB69-23CF-44E3-9099-C40C66FF867C}">
                  <a14:compatExt spid="_x0000_s30958"/>
                </a:ext>
                <a:ext uri="{FF2B5EF4-FFF2-40B4-BE49-F238E27FC236}">
                  <a16:creationId xmlns:a16="http://schemas.microsoft.com/office/drawing/2014/main" id="{00000000-0008-0000-0400-0000E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77</xdr:row>
          <xdr:rowOff>28575</xdr:rowOff>
        </xdr:from>
        <xdr:to>
          <xdr:col>13</xdr:col>
          <xdr:colOff>276225</xdr:colOff>
          <xdr:row>77</xdr:row>
          <xdr:rowOff>238125</xdr:rowOff>
        </xdr:to>
        <xdr:sp macro="" textlink="">
          <xdr:nvSpPr>
            <xdr:cNvPr id="30959" name="Check Box 239" hidden="1">
              <a:extLst>
                <a:ext uri="{63B3BB69-23CF-44E3-9099-C40C66FF867C}">
                  <a14:compatExt spid="_x0000_s30959"/>
                </a:ext>
                <a:ext uri="{FF2B5EF4-FFF2-40B4-BE49-F238E27FC236}">
                  <a16:creationId xmlns:a16="http://schemas.microsoft.com/office/drawing/2014/main" id="{00000000-0008-0000-0400-0000E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70</xdr:row>
          <xdr:rowOff>28575</xdr:rowOff>
        </xdr:from>
        <xdr:to>
          <xdr:col>20</xdr:col>
          <xdr:colOff>276225</xdr:colOff>
          <xdr:row>70</xdr:row>
          <xdr:rowOff>238125</xdr:rowOff>
        </xdr:to>
        <xdr:sp macro="" textlink="">
          <xdr:nvSpPr>
            <xdr:cNvPr id="30960" name="Check Box 240" hidden="1">
              <a:extLst>
                <a:ext uri="{63B3BB69-23CF-44E3-9099-C40C66FF867C}">
                  <a14:compatExt spid="_x0000_s30960"/>
                </a:ext>
                <a:ext uri="{FF2B5EF4-FFF2-40B4-BE49-F238E27FC236}">
                  <a16:creationId xmlns:a16="http://schemas.microsoft.com/office/drawing/2014/main" id="{00000000-0008-0000-0400-0000F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71</xdr:row>
          <xdr:rowOff>28575</xdr:rowOff>
        </xdr:from>
        <xdr:to>
          <xdr:col>20</xdr:col>
          <xdr:colOff>276225</xdr:colOff>
          <xdr:row>71</xdr:row>
          <xdr:rowOff>238125</xdr:rowOff>
        </xdr:to>
        <xdr:sp macro="" textlink="">
          <xdr:nvSpPr>
            <xdr:cNvPr id="30961" name="Check Box 241" hidden="1">
              <a:extLst>
                <a:ext uri="{63B3BB69-23CF-44E3-9099-C40C66FF867C}">
                  <a14:compatExt spid="_x0000_s30961"/>
                </a:ext>
                <a:ext uri="{FF2B5EF4-FFF2-40B4-BE49-F238E27FC236}">
                  <a16:creationId xmlns:a16="http://schemas.microsoft.com/office/drawing/2014/main" id="{00000000-0008-0000-0400-0000F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73</xdr:row>
          <xdr:rowOff>28575</xdr:rowOff>
        </xdr:from>
        <xdr:to>
          <xdr:col>20</xdr:col>
          <xdr:colOff>276225</xdr:colOff>
          <xdr:row>73</xdr:row>
          <xdr:rowOff>238125</xdr:rowOff>
        </xdr:to>
        <xdr:sp macro="" textlink="">
          <xdr:nvSpPr>
            <xdr:cNvPr id="30962" name="Check Box 242" hidden="1">
              <a:extLst>
                <a:ext uri="{63B3BB69-23CF-44E3-9099-C40C66FF867C}">
                  <a14:compatExt spid="_x0000_s30962"/>
                </a:ext>
                <a:ext uri="{FF2B5EF4-FFF2-40B4-BE49-F238E27FC236}">
                  <a16:creationId xmlns:a16="http://schemas.microsoft.com/office/drawing/2014/main" id="{00000000-0008-0000-0400-0000F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74</xdr:row>
          <xdr:rowOff>28575</xdr:rowOff>
        </xdr:from>
        <xdr:to>
          <xdr:col>20</xdr:col>
          <xdr:colOff>276225</xdr:colOff>
          <xdr:row>74</xdr:row>
          <xdr:rowOff>238125</xdr:rowOff>
        </xdr:to>
        <xdr:sp macro="" textlink="">
          <xdr:nvSpPr>
            <xdr:cNvPr id="30963" name="Check Box 243" hidden="1">
              <a:extLst>
                <a:ext uri="{63B3BB69-23CF-44E3-9099-C40C66FF867C}">
                  <a14:compatExt spid="_x0000_s30963"/>
                </a:ext>
                <a:ext uri="{FF2B5EF4-FFF2-40B4-BE49-F238E27FC236}">
                  <a16:creationId xmlns:a16="http://schemas.microsoft.com/office/drawing/2014/main" id="{00000000-0008-0000-0400-0000F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76</xdr:row>
          <xdr:rowOff>28575</xdr:rowOff>
        </xdr:from>
        <xdr:to>
          <xdr:col>20</xdr:col>
          <xdr:colOff>276225</xdr:colOff>
          <xdr:row>76</xdr:row>
          <xdr:rowOff>238125</xdr:rowOff>
        </xdr:to>
        <xdr:sp macro="" textlink="">
          <xdr:nvSpPr>
            <xdr:cNvPr id="30964" name="Check Box 244" hidden="1">
              <a:extLst>
                <a:ext uri="{63B3BB69-23CF-44E3-9099-C40C66FF867C}">
                  <a14:compatExt spid="_x0000_s30964"/>
                </a:ext>
                <a:ext uri="{FF2B5EF4-FFF2-40B4-BE49-F238E27FC236}">
                  <a16:creationId xmlns:a16="http://schemas.microsoft.com/office/drawing/2014/main" id="{00000000-0008-0000-0400-0000F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77</xdr:row>
          <xdr:rowOff>28575</xdr:rowOff>
        </xdr:from>
        <xdr:to>
          <xdr:col>20</xdr:col>
          <xdr:colOff>276225</xdr:colOff>
          <xdr:row>77</xdr:row>
          <xdr:rowOff>238125</xdr:rowOff>
        </xdr:to>
        <xdr:sp macro="" textlink="">
          <xdr:nvSpPr>
            <xdr:cNvPr id="30965" name="Check Box 245" hidden="1">
              <a:extLst>
                <a:ext uri="{63B3BB69-23CF-44E3-9099-C40C66FF867C}">
                  <a14:compatExt spid="_x0000_s30965"/>
                </a:ext>
                <a:ext uri="{FF2B5EF4-FFF2-40B4-BE49-F238E27FC236}">
                  <a16:creationId xmlns:a16="http://schemas.microsoft.com/office/drawing/2014/main" id="{00000000-0008-0000-0400-0000F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73</xdr:row>
          <xdr:rowOff>28575</xdr:rowOff>
        </xdr:from>
        <xdr:to>
          <xdr:col>6</xdr:col>
          <xdr:colOff>276225</xdr:colOff>
          <xdr:row>73</xdr:row>
          <xdr:rowOff>238125</xdr:rowOff>
        </xdr:to>
        <xdr:sp macro="" textlink="">
          <xdr:nvSpPr>
            <xdr:cNvPr id="30966" name="Check Box 246" hidden="1">
              <a:extLst>
                <a:ext uri="{63B3BB69-23CF-44E3-9099-C40C66FF867C}">
                  <a14:compatExt spid="_x0000_s30966"/>
                </a:ext>
                <a:ext uri="{FF2B5EF4-FFF2-40B4-BE49-F238E27FC236}">
                  <a16:creationId xmlns:a16="http://schemas.microsoft.com/office/drawing/2014/main" id="{00000000-0008-0000-0400-0000F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89</xdr:row>
          <xdr:rowOff>28575</xdr:rowOff>
        </xdr:from>
        <xdr:to>
          <xdr:col>13</xdr:col>
          <xdr:colOff>276225</xdr:colOff>
          <xdr:row>89</xdr:row>
          <xdr:rowOff>238125</xdr:rowOff>
        </xdr:to>
        <xdr:sp macro="" textlink="">
          <xdr:nvSpPr>
            <xdr:cNvPr id="30967" name="Check Box 247" hidden="1">
              <a:extLst>
                <a:ext uri="{63B3BB69-23CF-44E3-9099-C40C66FF867C}">
                  <a14:compatExt spid="_x0000_s30967"/>
                </a:ext>
                <a:ext uri="{FF2B5EF4-FFF2-40B4-BE49-F238E27FC236}">
                  <a16:creationId xmlns:a16="http://schemas.microsoft.com/office/drawing/2014/main" id="{00000000-0008-0000-0400-0000F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90</xdr:row>
          <xdr:rowOff>28575</xdr:rowOff>
        </xdr:from>
        <xdr:to>
          <xdr:col>13</xdr:col>
          <xdr:colOff>276225</xdr:colOff>
          <xdr:row>90</xdr:row>
          <xdr:rowOff>238125</xdr:rowOff>
        </xdr:to>
        <xdr:sp macro="" textlink="">
          <xdr:nvSpPr>
            <xdr:cNvPr id="30968" name="Check Box 248" hidden="1">
              <a:extLst>
                <a:ext uri="{63B3BB69-23CF-44E3-9099-C40C66FF867C}">
                  <a14:compatExt spid="_x0000_s30968"/>
                </a:ext>
                <a:ext uri="{FF2B5EF4-FFF2-40B4-BE49-F238E27FC236}">
                  <a16:creationId xmlns:a16="http://schemas.microsoft.com/office/drawing/2014/main" id="{00000000-0008-0000-0400-0000F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91</xdr:row>
          <xdr:rowOff>28575</xdr:rowOff>
        </xdr:from>
        <xdr:to>
          <xdr:col>13</xdr:col>
          <xdr:colOff>276225</xdr:colOff>
          <xdr:row>91</xdr:row>
          <xdr:rowOff>238125</xdr:rowOff>
        </xdr:to>
        <xdr:sp macro="" textlink="">
          <xdr:nvSpPr>
            <xdr:cNvPr id="30969" name="Check Box 249" hidden="1">
              <a:extLst>
                <a:ext uri="{63B3BB69-23CF-44E3-9099-C40C66FF867C}">
                  <a14:compatExt spid="_x0000_s30969"/>
                </a:ext>
                <a:ext uri="{FF2B5EF4-FFF2-40B4-BE49-F238E27FC236}">
                  <a16:creationId xmlns:a16="http://schemas.microsoft.com/office/drawing/2014/main" id="{00000000-0008-0000-0400-0000F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92</xdr:row>
          <xdr:rowOff>28575</xdr:rowOff>
        </xdr:from>
        <xdr:to>
          <xdr:col>13</xdr:col>
          <xdr:colOff>276225</xdr:colOff>
          <xdr:row>92</xdr:row>
          <xdr:rowOff>238125</xdr:rowOff>
        </xdr:to>
        <xdr:sp macro="" textlink="">
          <xdr:nvSpPr>
            <xdr:cNvPr id="30970" name="Check Box 250" hidden="1">
              <a:extLst>
                <a:ext uri="{63B3BB69-23CF-44E3-9099-C40C66FF867C}">
                  <a14:compatExt spid="_x0000_s30970"/>
                </a:ext>
                <a:ext uri="{FF2B5EF4-FFF2-40B4-BE49-F238E27FC236}">
                  <a16:creationId xmlns:a16="http://schemas.microsoft.com/office/drawing/2014/main" id="{00000000-0008-0000-0400-0000F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93</xdr:row>
          <xdr:rowOff>28575</xdr:rowOff>
        </xdr:from>
        <xdr:to>
          <xdr:col>13</xdr:col>
          <xdr:colOff>276225</xdr:colOff>
          <xdr:row>93</xdr:row>
          <xdr:rowOff>238125</xdr:rowOff>
        </xdr:to>
        <xdr:sp macro="" textlink="">
          <xdr:nvSpPr>
            <xdr:cNvPr id="30971" name="Check Box 251" hidden="1">
              <a:extLst>
                <a:ext uri="{63B3BB69-23CF-44E3-9099-C40C66FF867C}">
                  <a14:compatExt spid="_x0000_s30971"/>
                </a:ext>
                <a:ext uri="{FF2B5EF4-FFF2-40B4-BE49-F238E27FC236}">
                  <a16:creationId xmlns:a16="http://schemas.microsoft.com/office/drawing/2014/main" id="{00000000-0008-0000-0400-0000F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95</xdr:row>
          <xdr:rowOff>28575</xdr:rowOff>
        </xdr:from>
        <xdr:to>
          <xdr:col>13</xdr:col>
          <xdr:colOff>276225</xdr:colOff>
          <xdr:row>95</xdr:row>
          <xdr:rowOff>238125</xdr:rowOff>
        </xdr:to>
        <xdr:sp macro="" textlink="">
          <xdr:nvSpPr>
            <xdr:cNvPr id="30972" name="Check Box 252" hidden="1">
              <a:extLst>
                <a:ext uri="{63B3BB69-23CF-44E3-9099-C40C66FF867C}">
                  <a14:compatExt spid="_x0000_s30972"/>
                </a:ext>
                <a:ext uri="{FF2B5EF4-FFF2-40B4-BE49-F238E27FC236}">
                  <a16:creationId xmlns:a16="http://schemas.microsoft.com/office/drawing/2014/main" id="{00000000-0008-0000-0400-0000F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92</xdr:row>
          <xdr:rowOff>28575</xdr:rowOff>
        </xdr:from>
        <xdr:to>
          <xdr:col>6</xdr:col>
          <xdr:colOff>276225</xdr:colOff>
          <xdr:row>92</xdr:row>
          <xdr:rowOff>238125</xdr:rowOff>
        </xdr:to>
        <xdr:sp macro="" textlink="">
          <xdr:nvSpPr>
            <xdr:cNvPr id="30973" name="Check Box 253" hidden="1">
              <a:extLst>
                <a:ext uri="{63B3BB69-23CF-44E3-9099-C40C66FF867C}">
                  <a14:compatExt spid="_x0000_s30973"/>
                </a:ext>
                <a:ext uri="{FF2B5EF4-FFF2-40B4-BE49-F238E27FC236}">
                  <a16:creationId xmlns:a16="http://schemas.microsoft.com/office/drawing/2014/main" id="{00000000-0008-0000-0400-0000F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89</xdr:row>
          <xdr:rowOff>28575</xdr:rowOff>
        </xdr:from>
        <xdr:to>
          <xdr:col>20</xdr:col>
          <xdr:colOff>276225</xdr:colOff>
          <xdr:row>89</xdr:row>
          <xdr:rowOff>238125</xdr:rowOff>
        </xdr:to>
        <xdr:sp macro="" textlink="">
          <xdr:nvSpPr>
            <xdr:cNvPr id="30974" name="Check Box 254" hidden="1">
              <a:extLst>
                <a:ext uri="{63B3BB69-23CF-44E3-9099-C40C66FF867C}">
                  <a14:compatExt spid="_x0000_s30974"/>
                </a:ext>
                <a:ext uri="{FF2B5EF4-FFF2-40B4-BE49-F238E27FC236}">
                  <a16:creationId xmlns:a16="http://schemas.microsoft.com/office/drawing/2014/main" id="{00000000-0008-0000-0400-0000F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90</xdr:row>
          <xdr:rowOff>28575</xdr:rowOff>
        </xdr:from>
        <xdr:to>
          <xdr:col>20</xdr:col>
          <xdr:colOff>276225</xdr:colOff>
          <xdr:row>90</xdr:row>
          <xdr:rowOff>238125</xdr:rowOff>
        </xdr:to>
        <xdr:sp macro="" textlink="">
          <xdr:nvSpPr>
            <xdr:cNvPr id="30975" name="Check Box 255" hidden="1">
              <a:extLst>
                <a:ext uri="{63B3BB69-23CF-44E3-9099-C40C66FF867C}">
                  <a14:compatExt spid="_x0000_s30975"/>
                </a:ext>
                <a:ext uri="{FF2B5EF4-FFF2-40B4-BE49-F238E27FC236}">
                  <a16:creationId xmlns:a16="http://schemas.microsoft.com/office/drawing/2014/main" id="{00000000-0008-0000-0400-0000F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91</xdr:row>
          <xdr:rowOff>28575</xdr:rowOff>
        </xdr:from>
        <xdr:to>
          <xdr:col>20</xdr:col>
          <xdr:colOff>276225</xdr:colOff>
          <xdr:row>91</xdr:row>
          <xdr:rowOff>238125</xdr:rowOff>
        </xdr:to>
        <xdr:sp macro="" textlink="">
          <xdr:nvSpPr>
            <xdr:cNvPr id="30976" name="Check Box 256" hidden="1">
              <a:extLst>
                <a:ext uri="{63B3BB69-23CF-44E3-9099-C40C66FF867C}">
                  <a14:compatExt spid="_x0000_s30976"/>
                </a:ext>
                <a:ext uri="{FF2B5EF4-FFF2-40B4-BE49-F238E27FC236}">
                  <a16:creationId xmlns:a16="http://schemas.microsoft.com/office/drawing/2014/main" id="{00000000-0008-0000-0400-000000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92</xdr:row>
          <xdr:rowOff>28575</xdr:rowOff>
        </xdr:from>
        <xdr:to>
          <xdr:col>20</xdr:col>
          <xdr:colOff>276225</xdr:colOff>
          <xdr:row>92</xdr:row>
          <xdr:rowOff>238125</xdr:rowOff>
        </xdr:to>
        <xdr:sp macro="" textlink="">
          <xdr:nvSpPr>
            <xdr:cNvPr id="30977" name="Check Box 257" hidden="1">
              <a:extLst>
                <a:ext uri="{63B3BB69-23CF-44E3-9099-C40C66FF867C}">
                  <a14:compatExt spid="_x0000_s30977"/>
                </a:ext>
                <a:ext uri="{FF2B5EF4-FFF2-40B4-BE49-F238E27FC236}">
                  <a16:creationId xmlns:a16="http://schemas.microsoft.com/office/drawing/2014/main" id="{00000000-0008-0000-0400-000001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93</xdr:row>
          <xdr:rowOff>28575</xdr:rowOff>
        </xdr:from>
        <xdr:to>
          <xdr:col>20</xdr:col>
          <xdr:colOff>276225</xdr:colOff>
          <xdr:row>93</xdr:row>
          <xdr:rowOff>238125</xdr:rowOff>
        </xdr:to>
        <xdr:sp macro="" textlink="">
          <xdr:nvSpPr>
            <xdr:cNvPr id="30978" name="Check Box 258" hidden="1">
              <a:extLst>
                <a:ext uri="{63B3BB69-23CF-44E3-9099-C40C66FF867C}">
                  <a14:compatExt spid="_x0000_s30978"/>
                </a:ext>
                <a:ext uri="{FF2B5EF4-FFF2-40B4-BE49-F238E27FC236}">
                  <a16:creationId xmlns:a16="http://schemas.microsoft.com/office/drawing/2014/main" id="{00000000-0008-0000-0400-000002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95</xdr:row>
          <xdr:rowOff>28575</xdr:rowOff>
        </xdr:from>
        <xdr:to>
          <xdr:col>20</xdr:col>
          <xdr:colOff>276225</xdr:colOff>
          <xdr:row>95</xdr:row>
          <xdr:rowOff>238125</xdr:rowOff>
        </xdr:to>
        <xdr:sp macro="" textlink="">
          <xdr:nvSpPr>
            <xdr:cNvPr id="30979" name="Check Box 259" hidden="1">
              <a:extLst>
                <a:ext uri="{63B3BB69-23CF-44E3-9099-C40C66FF867C}">
                  <a14:compatExt spid="_x0000_s30979"/>
                </a:ext>
                <a:ext uri="{FF2B5EF4-FFF2-40B4-BE49-F238E27FC236}">
                  <a16:creationId xmlns:a16="http://schemas.microsoft.com/office/drawing/2014/main" id="{00000000-0008-0000-0400-000003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108</xdr:row>
          <xdr:rowOff>28575</xdr:rowOff>
        </xdr:from>
        <xdr:to>
          <xdr:col>6</xdr:col>
          <xdr:colOff>276225</xdr:colOff>
          <xdr:row>108</xdr:row>
          <xdr:rowOff>238125</xdr:rowOff>
        </xdr:to>
        <xdr:sp macro="" textlink="">
          <xdr:nvSpPr>
            <xdr:cNvPr id="30980" name="Check Box 260" hidden="1">
              <a:extLst>
                <a:ext uri="{63B3BB69-23CF-44E3-9099-C40C66FF867C}">
                  <a14:compatExt spid="_x0000_s30980"/>
                </a:ext>
                <a:ext uri="{FF2B5EF4-FFF2-40B4-BE49-F238E27FC236}">
                  <a16:creationId xmlns:a16="http://schemas.microsoft.com/office/drawing/2014/main" id="{00000000-0008-0000-0400-000004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106</xdr:row>
          <xdr:rowOff>28575</xdr:rowOff>
        </xdr:from>
        <xdr:to>
          <xdr:col>13</xdr:col>
          <xdr:colOff>276225</xdr:colOff>
          <xdr:row>106</xdr:row>
          <xdr:rowOff>238125</xdr:rowOff>
        </xdr:to>
        <xdr:sp macro="" textlink="">
          <xdr:nvSpPr>
            <xdr:cNvPr id="30981" name="Check Box 261" hidden="1">
              <a:extLst>
                <a:ext uri="{63B3BB69-23CF-44E3-9099-C40C66FF867C}">
                  <a14:compatExt spid="_x0000_s30981"/>
                </a:ext>
                <a:ext uri="{FF2B5EF4-FFF2-40B4-BE49-F238E27FC236}">
                  <a16:creationId xmlns:a16="http://schemas.microsoft.com/office/drawing/2014/main" id="{00000000-0008-0000-0400-000005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108</xdr:row>
          <xdr:rowOff>28575</xdr:rowOff>
        </xdr:from>
        <xdr:to>
          <xdr:col>13</xdr:col>
          <xdr:colOff>276225</xdr:colOff>
          <xdr:row>108</xdr:row>
          <xdr:rowOff>238125</xdr:rowOff>
        </xdr:to>
        <xdr:sp macro="" textlink="">
          <xdr:nvSpPr>
            <xdr:cNvPr id="30982" name="Check Box 262" hidden="1">
              <a:extLst>
                <a:ext uri="{63B3BB69-23CF-44E3-9099-C40C66FF867C}">
                  <a14:compatExt spid="_x0000_s30982"/>
                </a:ext>
                <a:ext uri="{FF2B5EF4-FFF2-40B4-BE49-F238E27FC236}">
                  <a16:creationId xmlns:a16="http://schemas.microsoft.com/office/drawing/2014/main" id="{00000000-0008-0000-0400-000006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109</xdr:row>
          <xdr:rowOff>28575</xdr:rowOff>
        </xdr:from>
        <xdr:to>
          <xdr:col>13</xdr:col>
          <xdr:colOff>276225</xdr:colOff>
          <xdr:row>109</xdr:row>
          <xdr:rowOff>238125</xdr:rowOff>
        </xdr:to>
        <xdr:sp macro="" textlink="">
          <xdr:nvSpPr>
            <xdr:cNvPr id="30983" name="Check Box 263" hidden="1">
              <a:extLst>
                <a:ext uri="{63B3BB69-23CF-44E3-9099-C40C66FF867C}">
                  <a14:compatExt spid="_x0000_s30983"/>
                </a:ext>
                <a:ext uri="{FF2B5EF4-FFF2-40B4-BE49-F238E27FC236}">
                  <a16:creationId xmlns:a16="http://schemas.microsoft.com/office/drawing/2014/main" id="{00000000-0008-0000-0400-000007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110</xdr:row>
          <xdr:rowOff>28575</xdr:rowOff>
        </xdr:from>
        <xdr:to>
          <xdr:col>13</xdr:col>
          <xdr:colOff>276225</xdr:colOff>
          <xdr:row>110</xdr:row>
          <xdr:rowOff>238125</xdr:rowOff>
        </xdr:to>
        <xdr:sp macro="" textlink="">
          <xdr:nvSpPr>
            <xdr:cNvPr id="30984" name="Check Box 264" hidden="1">
              <a:extLst>
                <a:ext uri="{63B3BB69-23CF-44E3-9099-C40C66FF867C}">
                  <a14:compatExt spid="_x0000_s30984"/>
                </a:ext>
                <a:ext uri="{FF2B5EF4-FFF2-40B4-BE49-F238E27FC236}">
                  <a16:creationId xmlns:a16="http://schemas.microsoft.com/office/drawing/2014/main" id="{00000000-0008-0000-0400-000008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106</xdr:row>
          <xdr:rowOff>28575</xdr:rowOff>
        </xdr:from>
        <xdr:to>
          <xdr:col>20</xdr:col>
          <xdr:colOff>276225</xdr:colOff>
          <xdr:row>106</xdr:row>
          <xdr:rowOff>238125</xdr:rowOff>
        </xdr:to>
        <xdr:sp macro="" textlink="">
          <xdr:nvSpPr>
            <xdr:cNvPr id="30985" name="Check Box 265" hidden="1">
              <a:extLst>
                <a:ext uri="{63B3BB69-23CF-44E3-9099-C40C66FF867C}">
                  <a14:compatExt spid="_x0000_s30985"/>
                </a:ext>
                <a:ext uri="{FF2B5EF4-FFF2-40B4-BE49-F238E27FC236}">
                  <a16:creationId xmlns:a16="http://schemas.microsoft.com/office/drawing/2014/main" id="{00000000-0008-0000-0400-000009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108</xdr:row>
          <xdr:rowOff>28575</xdr:rowOff>
        </xdr:from>
        <xdr:to>
          <xdr:col>20</xdr:col>
          <xdr:colOff>276225</xdr:colOff>
          <xdr:row>108</xdr:row>
          <xdr:rowOff>238125</xdr:rowOff>
        </xdr:to>
        <xdr:sp macro="" textlink="">
          <xdr:nvSpPr>
            <xdr:cNvPr id="30986" name="Check Box 266" hidden="1">
              <a:extLst>
                <a:ext uri="{63B3BB69-23CF-44E3-9099-C40C66FF867C}">
                  <a14:compatExt spid="_x0000_s30986"/>
                </a:ext>
                <a:ext uri="{FF2B5EF4-FFF2-40B4-BE49-F238E27FC236}">
                  <a16:creationId xmlns:a16="http://schemas.microsoft.com/office/drawing/2014/main" id="{00000000-0008-0000-0400-00000A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109</xdr:row>
          <xdr:rowOff>28575</xdr:rowOff>
        </xdr:from>
        <xdr:to>
          <xdr:col>20</xdr:col>
          <xdr:colOff>276225</xdr:colOff>
          <xdr:row>109</xdr:row>
          <xdr:rowOff>238125</xdr:rowOff>
        </xdr:to>
        <xdr:sp macro="" textlink="">
          <xdr:nvSpPr>
            <xdr:cNvPr id="30987" name="Check Box 267" hidden="1">
              <a:extLst>
                <a:ext uri="{63B3BB69-23CF-44E3-9099-C40C66FF867C}">
                  <a14:compatExt spid="_x0000_s30987"/>
                </a:ext>
                <a:ext uri="{FF2B5EF4-FFF2-40B4-BE49-F238E27FC236}">
                  <a16:creationId xmlns:a16="http://schemas.microsoft.com/office/drawing/2014/main" id="{00000000-0008-0000-0400-00000B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110</xdr:row>
          <xdr:rowOff>28575</xdr:rowOff>
        </xdr:from>
        <xdr:to>
          <xdr:col>20</xdr:col>
          <xdr:colOff>276225</xdr:colOff>
          <xdr:row>110</xdr:row>
          <xdr:rowOff>238125</xdr:rowOff>
        </xdr:to>
        <xdr:sp macro="" textlink="">
          <xdr:nvSpPr>
            <xdr:cNvPr id="30988" name="Check Box 268" hidden="1">
              <a:extLst>
                <a:ext uri="{63B3BB69-23CF-44E3-9099-C40C66FF867C}">
                  <a14:compatExt spid="_x0000_s30988"/>
                </a:ext>
                <a:ext uri="{FF2B5EF4-FFF2-40B4-BE49-F238E27FC236}">
                  <a16:creationId xmlns:a16="http://schemas.microsoft.com/office/drawing/2014/main" id="{00000000-0008-0000-0400-00000C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127</xdr:row>
          <xdr:rowOff>28575</xdr:rowOff>
        </xdr:from>
        <xdr:to>
          <xdr:col>6</xdr:col>
          <xdr:colOff>276225</xdr:colOff>
          <xdr:row>127</xdr:row>
          <xdr:rowOff>238125</xdr:rowOff>
        </xdr:to>
        <xdr:sp macro="" textlink="">
          <xdr:nvSpPr>
            <xdr:cNvPr id="30989" name="Check Box 269" hidden="1">
              <a:extLst>
                <a:ext uri="{63B3BB69-23CF-44E3-9099-C40C66FF867C}">
                  <a14:compatExt spid="_x0000_s30989"/>
                </a:ext>
                <a:ext uri="{FF2B5EF4-FFF2-40B4-BE49-F238E27FC236}">
                  <a16:creationId xmlns:a16="http://schemas.microsoft.com/office/drawing/2014/main" id="{00000000-0008-0000-0400-00000D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129</xdr:row>
          <xdr:rowOff>28575</xdr:rowOff>
        </xdr:from>
        <xdr:to>
          <xdr:col>6</xdr:col>
          <xdr:colOff>276225</xdr:colOff>
          <xdr:row>129</xdr:row>
          <xdr:rowOff>238125</xdr:rowOff>
        </xdr:to>
        <xdr:sp macro="" textlink="">
          <xdr:nvSpPr>
            <xdr:cNvPr id="30990" name="Check Box 270" hidden="1">
              <a:extLst>
                <a:ext uri="{63B3BB69-23CF-44E3-9099-C40C66FF867C}">
                  <a14:compatExt spid="_x0000_s30990"/>
                </a:ext>
                <a:ext uri="{FF2B5EF4-FFF2-40B4-BE49-F238E27FC236}">
                  <a16:creationId xmlns:a16="http://schemas.microsoft.com/office/drawing/2014/main" id="{00000000-0008-0000-0400-00000E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130</xdr:row>
          <xdr:rowOff>28575</xdr:rowOff>
        </xdr:from>
        <xdr:to>
          <xdr:col>6</xdr:col>
          <xdr:colOff>276225</xdr:colOff>
          <xdr:row>130</xdr:row>
          <xdr:rowOff>238125</xdr:rowOff>
        </xdr:to>
        <xdr:sp macro="" textlink="">
          <xdr:nvSpPr>
            <xdr:cNvPr id="30991" name="Check Box 271" hidden="1">
              <a:extLst>
                <a:ext uri="{63B3BB69-23CF-44E3-9099-C40C66FF867C}">
                  <a14:compatExt spid="_x0000_s30991"/>
                </a:ext>
                <a:ext uri="{FF2B5EF4-FFF2-40B4-BE49-F238E27FC236}">
                  <a16:creationId xmlns:a16="http://schemas.microsoft.com/office/drawing/2014/main" id="{00000000-0008-0000-0400-00000F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133</xdr:row>
          <xdr:rowOff>28575</xdr:rowOff>
        </xdr:from>
        <xdr:to>
          <xdr:col>6</xdr:col>
          <xdr:colOff>276225</xdr:colOff>
          <xdr:row>133</xdr:row>
          <xdr:rowOff>238125</xdr:rowOff>
        </xdr:to>
        <xdr:sp macro="" textlink="">
          <xdr:nvSpPr>
            <xdr:cNvPr id="30992" name="Check Box 272" hidden="1">
              <a:extLst>
                <a:ext uri="{63B3BB69-23CF-44E3-9099-C40C66FF867C}">
                  <a14:compatExt spid="_x0000_s30992"/>
                </a:ext>
                <a:ext uri="{FF2B5EF4-FFF2-40B4-BE49-F238E27FC236}">
                  <a16:creationId xmlns:a16="http://schemas.microsoft.com/office/drawing/2014/main" id="{00000000-0008-0000-0400-000010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138</xdr:row>
          <xdr:rowOff>28575</xdr:rowOff>
        </xdr:from>
        <xdr:to>
          <xdr:col>6</xdr:col>
          <xdr:colOff>276225</xdr:colOff>
          <xdr:row>138</xdr:row>
          <xdr:rowOff>238125</xdr:rowOff>
        </xdr:to>
        <xdr:sp macro="" textlink="">
          <xdr:nvSpPr>
            <xdr:cNvPr id="30993" name="Check Box 273" hidden="1">
              <a:extLst>
                <a:ext uri="{63B3BB69-23CF-44E3-9099-C40C66FF867C}">
                  <a14:compatExt spid="_x0000_s30993"/>
                </a:ext>
                <a:ext uri="{FF2B5EF4-FFF2-40B4-BE49-F238E27FC236}">
                  <a16:creationId xmlns:a16="http://schemas.microsoft.com/office/drawing/2014/main" id="{00000000-0008-0000-0400-000011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141</xdr:row>
          <xdr:rowOff>28575</xdr:rowOff>
        </xdr:from>
        <xdr:to>
          <xdr:col>6</xdr:col>
          <xdr:colOff>276225</xdr:colOff>
          <xdr:row>141</xdr:row>
          <xdr:rowOff>238125</xdr:rowOff>
        </xdr:to>
        <xdr:sp macro="" textlink="">
          <xdr:nvSpPr>
            <xdr:cNvPr id="30994" name="Check Box 274" hidden="1">
              <a:extLst>
                <a:ext uri="{63B3BB69-23CF-44E3-9099-C40C66FF867C}">
                  <a14:compatExt spid="_x0000_s30994"/>
                </a:ext>
                <a:ext uri="{FF2B5EF4-FFF2-40B4-BE49-F238E27FC236}">
                  <a16:creationId xmlns:a16="http://schemas.microsoft.com/office/drawing/2014/main" id="{00000000-0008-0000-0400-000012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144</xdr:row>
          <xdr:rowOff>28575</xdr:rowOff>
        </xdr:from>
        <xdr:to>
          <xdr:col>6</xdr:col>
          <xdr:colOff>276225</xdr:colOff>
          <xdr:row>144</xdr:row>
          <xdr:rowOff>238125</xdr:rowOff>
        </xdr:to>
        <xdr:sp macro="" textlink="">
          <xdr:nvSpPr>
            <xdr:cNvPr id="30995" name="Check Box 275" hidden="1">
              <a:extLst>
                <a:ext uri="{63B3BB69-23CF-44E3-9099-C40C66FF867C}">
                  <a14:compatExt spid="_x0000_s30995"/>
                </a:ext>
                <a:ext uri="{FF2B5EF4-FFF2-40B4-BE49-F238E27FC236}">
                  <a16:creationId xmlns:a16="http://schemas.microsoft.com/office/drawing/2014/main" id="{00000000-0008-0000-0400-000013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145</xdr:row>
          <xdr:rowOff>28575</xdr:rowOff>
        </xdr:from>
        <xdr:to>
          <xdr:col>6</xdr:col>
          <xdr:colOff>276225</xdr:colOff>
          <xdr:row>145</xdr:row>
          <xdr:rowOff>238125</xdr:rowOff>
        </xdr:to>
        <xdr:sp macro="" textlink="">
          <xdr:nvSpPr>
            <xdr:cNvPr id="30996" name="Check Box 276" hidden="1">
              <a:extLst>
                <a:ext uri="{63B3BB69-23CF-44E3-9099-C40C66FF867C}">
                  <a14:compatExt spid="_x0000_s30996"/>
                </a:ext>
                <a:ext uri="{FF2B5EF4-FFF2-40B4-BE49-F238E27FC236}">
                  <a16:creationId xmlns:a16="http://schemas.microsoft.com/office/drawing/2014/main" id="{00000000-0008-0000-0400-000014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127</xdr:row>
          <xdr:rowOff>28575</xdr:rowOff>
        </xdr:from>
        <xdr:to>
          <xdr:col>13</xdr:col>
          <xdr:colOff>276225</xdr:colOff>
          <xdr:row>127</xdr:row>
          <xdr:rowOff>238125</xdr:rowOff>
        </xdr:to>
        <xdr:sp macro="" textlink="">
          <xdr:nvSpPr>
            <xdr:cNvPr id="30997" name="Check Box 277" hidden="1">
              <a:extLst>
                <a:ext uri="{63B3BB69-23CF-44E3-9099-C40C66FF867C}">
                  <a14:compatExt spid="_x0000_s30997"/>
                </a:ext>
                <a:ext uri="{FF2B5EF4-FFF2-40B4-BE49-F238E27FC236}">
                  <a16:creationId xmlns:a16="http://schemas.microsoft.com/office/drawing/2014/main" id="{00000000-0008-0000-0400-000015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129</xdr:row>
          <xdr:rowOff>28575</xdr:rowOff>
        </xdr:from>
        <xdr:to>
          <xdr:col>13</xdr:col>
          <xdr:colOff>276225</xdr:colOff>
          <xdr:row>129</xdr:row>
          <xdr:rowOff>238125</xdr:rowOff>
        </xdr:to>
        <xdr:sp macro="" textlink="">
          <xdr:nvSpPr>
            <xdr:cNvPr id="30998" name="Check Box 278" hidden="1">
              <a:extLst>
                <a:ext uri="{63B3BB69-23CF-44E3-9099-C40C66FF867C}">
                  <a14:compatExt spid="_x0000_s30998"/>
                </a:ext>
                <a:ext uri="{FF2B5EF4-FFF2-40B4-BE49-F238E27FC236}">
                  <a16:creationId xmlns:a16="http://schemas.microsoft.com/office/drawing/2014/main" id="{00000000-0008-0000-0400-000016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130</xdr:row>
          <xdr:rowOff>28575</xdr:rowOff>
        </xdr:from>
        <xdr:to>
          <xdr:col>13</xdr:col>
          <xdr:colOff>276225</xdr:colOff>
          <xdr:row>130</xdr:row>
          <xdr:rowOff>238125</xdr:rowOff>
        </xdr:to>
        <xdr:sp macro="" textlink="">
          <xdr:nvSpPr>
            <xdr:cNvPr id="30999" name="Check Box 279" hidden="1">
              <a:extLst>
                <a:ext uri="{63B3BB69-23CF-44E3-9099-C40C66FF867C}">
                  <a14:compatExt spid="_x0000_s30999"/>
                </a:ext>
                <a:ext uri="{FF2B5EF4-FFF2-40B4-BE49-F238E27FC236}">
                  <a16:creationId xmlns:a16="http://schemas.microsoft.com/office/drawing/2014/main" id="{00000000-0008-0000-0400-000017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133</xdr:row>
          <xdr:rowOff>28575</xdr:rowOff>
        </xdr:from>
        <xdr:to>
          <xdr:col>13</xdr:col>
          <xdr:colOff>276225</xdr:colOff>
          <xdr:row>133</xdr:row>
          <xdr:rowOff>238125</xdr:rowOff>
        </xdr:to>
        <xdr:sp macro="" textlink="">
          <xdr:nvSpPr>
            <xdr:cNvPr id="31000" name="Check Box 280" hidden="1">
              <a:extLst>
                <a:ext uri="{63B3BB69-23CF-44E3-9099-C40C66FF867C}">
                  <a14:compatExt spid="_x0000_s31000"/>
                </a:ext>
                <a:ext uri="{FF2B5EF4-FFF2-40B4-BE49-F238E27FC236}">
                  <a16:creationId xmlns:a16="http://schemas.microsoft.com/office/drawing/2014/main" id="{00000000-0008-0000-0400-000018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136</xdr:row>
          <xdr:rowOff>28575</xdr:rowOff>
        </xdr:from>
        <xdr:to>
          <xdr:col>13</xdr:col>
          <xdr:colOff>276225</xdr:colOff>
          <xdr:row>136</xdr:row>
          <xdr:rowOff>238125</xdr:rowOff>
        </xdr:to>
        <xdr:sp macro="" textlink="">
          <xdr:nvSpPr>
            <xdr:cNvPr id="31001" name="Check Box 281" hidden="1">
              <a:extLst>
                <a:ext uri="{63B3BB69-23CF-44E3-9099-C40C66FF867C}">
                  <a14:compatExt spid="_x0000_s31001"/>
                </a:ext>
                <a:ext uri="{FF2B5EF4-FFF2-40B4-BE49-F238E27FC236}">
                  <a16:creationId xmlns:a16="http://schemas.microsoft.com/office/drawing/2014/main" id="{00000000-0008-0000-0400-000019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138</xdr:row>
          <xdr:rowOff>28575</xdr:rowOff>
        </xdr:from>
        <xdr:to>
          <xdr:col>13</xdr:col>
          <xdr:colOff>276225</xdr:colOff>
          <xdr:row>138</xdr:row>
          <xdr:rowOff>238125</xdr:rowOff>
        </xdr:to>
        <xdr:sp macro="" textlink="">
          <xdr:nvSpPr>
            <xdr:cNvPr id="31002" name="Check Box 282" hidden="1">
              <a:extLst>
                <a:ext uri="{63B3BB69-23CF-44E3-9099-C40C66FF867C}">
                  <a14:compatExt spid="_x0000_s31002"/>
                </a:ext>
                <a:ext uri="{FF2B5EF4-FFF2-40B4-BE49-F238E27FC236}">
                  <a16:creationId xmlns:a16="http://schemas.microsoft.com/office/drawing/2014/main" id="{00000000-0008-0000-0400-00001A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141</xdr:row>
          <xdr:rowOff>28575</xdr:rowOff>
        </xdr:from>
        <xdr:to>
          <xdr:col>13</xdr:col>
          <xdr:colOff>276225</xdr:colOff>
          <xdr:row>141</xdr:row>
          <xdr:rowOff>238125</xdr:rowOff>
        </xdr:to>
        <xdr:sp macro="" textlink="">
          <xdr:nvSpPr>
            <xdr:cNvPr id="31003" name="Check Box 283" hidden="1">
              <a:extLst>
                <a:ext uri="{63B3BB69-23CF-44E3-9099-C40C66FF867C}">
                  <a14:compatExt spid="_x0000_s31003"/>
                </a:ext>
                <a:ext uri="{FF2B5EF4-FFF2-40B4-BE49-F238E27FC236}">
                  <a16:creationId xmlns:a16="http://schemas.microsoft.com/office/drawing/2014/main" id="{00000000-0008-0000-0400-00001B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144</xdr:row>
          <xdr:rowOff>28575</xdr:rowOff>
        </xdr:from>
        <xdr:to>
          <xdr:col>13</xdr:col>
          <xdr:colOff>276225</xdr:colOff>
          <xdr:row>144</xdr:row>
          <xdr:rowOff>238125</xdr:rowOff>
        </xdr:to>
        <xdr:sp macro="" textlink="">
          <xdr:nvSpPr>
            <xdr:cNvPr id="31004" name="Check Box 284" hidden="1">
              <a:extLst>
                <a:ext uri="{63B3BB69-23CF-44E3-9099-C40C66FF867C}">
                  <a14:compatExt spid="_x0000_s31004"/>
                </a:ext>
                <a:ext uri="{FF2B5EF4-FFF2-40B4-BE49-F238E27FC236}">
                  <a16:creationId xmlns:a16="http://schemas.microsoft.com/office/drawing/2014/main" id="{00000000-0008-0000-0400-00001C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145</xdr:row>
          <xdr:rowOff>28575</xdr:rowOff>
        </xdr:from>
        <xdr:to>
          <xdr:col>13</xdr:col>
          <xdr:colOff>276225</xdr:colOff>
          <xdr:row>145</xdr:row>
          <xdr:rowOff>238125</xdr:rowOff>
        </xdr:to>
        <xdr:sp macro="" textlink="">
          <xdr:nvSpPr>
            <xdr:cNvPr id="31005" name="Check Box 285" hidden="1">
              <a:extLst>
                <a:ext uri="{63B3BB69-23CF-44E3-9099-C40C66FF867C}">
                  <a14:compatExt spid="_x0000_s31005"/>
                </a:ext>
                <a:ext uri="{FF2B5EF4-FFF2-40B4-BE49-F238E27FC236}">
                  <a16:creationId xmlns:a16="http://schemas.microsoft.com/office/drawing/2014/main" id="{00000000-0008-0000-0400-00001D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127</xdr:row>
          <xdr:rowOff>28575</xdr:rowOff>
        </xdr:from>
        <xdr:to>
          <xdr:col>20</xdr:col>
          <xdr:colOff>276225</xdr:colOff>
          <xdr:row>127</xdr:row>
          <xdr:rowOff>238125</xdr:rowOff>
        </xdr:to>
        <xdr:sp macro="" textlink="">
          <xdr:nvSpPr>
            <xdr:cNvPr id="31006" name="Check Box 286" hidden="1">
              <a:extLst>
                <a:ext uri="{63B3BB69-23CF-44E3-9099-C40C66FF867C}">
                  <a14:compatExt spid="_x0000_s31006"/>
                </a:ext>
                <a:ext uri="{FF2B5EF4-FFF2-40B4-BE49-F238E27FC236}">
                  <a16:creationId xmlns:a16="http://schemas.microsoft.com/office/drawing/2014/main" id="{00000000-0008-0000-0400-00001E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129</xdr:row>
          <xdr:rowOff>28575</xdr:rowOff>
        </xdr:from>
        <xdr:to>
          <xdr:col>20</xdr:col>
          <xdr:colOff>276225</xdr:colOff>
          <xdr:row>129</xdr:row>
          <xdr:rowOff>238125</xdr:rowOff>
        </xdr:to>
        <xdr:sp macro="" textlink="">
          <xdr:nvSpPr>
            <xdr:cNvPr id="31007" name="Check Box 287" hidden="1">
              <a:extLst>
                <a:ext uri="{63B3BB69-23CF-44E3-9099-C40C66FF867C}">
                  <a14:compatExt spid="_x0000_s31007"/>
                </a:ext>
                <a:ext uri="{FF2B5EF4-FFF2-40B4-BE49-F238E27FC236}">
                  <a16:creationId xmlns:a16="http://schemas.microsoft.com/office/drawing/2014/main" id="{00000000-0008-0000-0400-00001F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130</xdr:row>
          <xdr:rowOff>28575</xdr:rowOff>
        </xdr:from>
        <xdr:to>
          <xdr:col>20</xdr:col>
          <xdr:colOff>276225</xdr:colOff>
          <xdr:row>130</xdr:row>
          <xdr:rowOff>238125</xdr:rowOff>
        </xdr:to>
        <xdr:sp macro="" textlink="">
          <xdr:nvSpPr>
            <xdr:cNvPr id="31008" name="Check Box 288" hidden="1">
              <a:extLst>
                <a:ext uri="{63B3BB69-23CF-44E3-9099-C40C66FF867C}">
                  <a14:compatExt spid="_x0000_s31008"/>
                </a:ext>
                <a:ext uri="{FF2B5EF4-FFF2-40B4-BE49-F238E27FC236}">
                  <a16:creationId xmlns:a16="http://schemas.microsoft.com/office/drawing/2014/main" id="{00000000-0008-0000-0400-000020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136</xdr:row>
          <xdr:rowOff>28575</xdr:rowOff>
        </xdr:from>
        <xdr:to>
          <xdr:col>20</xdr:col>
          <xdr:colOff>276225</xdr:colOff>
          <xdr:row>136</xdr:row>
          <xdr:rowOff>238125</xdr:rowOff>
        </xdr:to>
        <xdr:sp macro="" textlink="">
          <xdr:nvSpPr>
            <xdr:cNvPr id="31009" name="Check Box 289" hidden="1">
              <a:extLst>
                <a:ext uri="{63B3BB69-23CF-44E3-9099-C40C66FF867C}">
                  <a14:compatExt spid="_x0000_s31009"/>
                </a:ext>
                <a:ext uri="{FF2B5EF4-FFF2-40B4-BE49-F238E27FC236}">
                  <a16:creationId xmlns:a16="http://schemas.microsoft.com/office/drawing/2014/main" id="{00000000-0008-0000-0400-000021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144</xdr:row>
          <xdr:rowOff>28575</xdr:rowOff>
        </xdr:from>
        <xdr:to>
          <xdr:col>20</xdr:col>
          <xdr:colOff>276225</xdr:colOff>
          <xdr:row>144</xdr:row>
          <xdr:rowOff>238125</xdr:rowOff>
        </xdr:to>
        <xdr:sp macro="" textlink="">
          <xdr:nvSpPr>
            <xdr:cNvPr id="31010" name="Check Box 290" hidden="1">
              <a:extLst>
                <a:ext uri="{63B3BB69-23CF-44E3-9099-C40C66FF867C}">
                  <a14:compatExt spid="_x0000_s31010"/>
                </a:ext>
                <a:ext uri="{FF2B5EF4-FFF2-40B4-BE49-F238E27FC236}">
                  <a16:creationId xmlns:a16="http://schemas.microsoft.com/office/drawing/2014/main" id="{00000000-0008-0000-0400-000022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145</xdr:row>
          <xdr:rowOff>28575</xdr:rowOff>
        </xdr:from>
        <xdr:to>
          <xdr:col>20</xdr:col>
          <xdr:colOff>276225</xdr:colOff>
          <xdr:row>145</xdr:row>
          <xdr:rowOff>238125</xdr:rowOff>
        </xdr:to>
        <xdr:sp macro="" textlink="">
          <xdr:nvSpPr>
            <xdr:cNvPr id="31011" name="Check Box 291" hidden="1">
              <a:extLst>
                <a:ext uri="{63B3BB69-23CF-44E3-9099-C40C66FF867C}">
                  <a14:compatExt spid="_x0000_s31011"/>
                </a:ext>
                <a:ext uri="{FF2B5EF4-FFF2-40B4-BE49-F238E27FC236}">
                  <a16:creationId xmlns:a16="http://schemas.microsoft.com/office/drawing/2014/main" id="{00000000-0008-0000-0400-000023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94</xdr:row>
          <xdr:rowOff>28575</xdr:rowOff>
        </xdr:from>
        <xdr:to>
          <xdr:col>13</xdr:col>
          <xdr:colOff>276225</xdr:colOff>
          <xdr:row>94</xdr:row>
          <xdr:rowOff>238125</xdr:rowOff>
        </xdr:to>
        <xdr:sp macro="" textlink="">
          <xdr:nvSpPr>
            <xdr:cNvPr id="31012" name="Check Box 292" hidden="1">
              <a:extLst>
                <a:ext uri="{63B3BB69-23CF-44E3-9099-C40C66FF867C}">
                  <a14:compatExt spid="_x0000_s31012"/>
                </a:ext>
                <a:ext uri="{FF2B5EF4-FFF2-40B4-BE49-F238E27FC236}">
                  <a16:creationId xmlns:a16="http://schemas.microsoft.com/office/drawing/2014/main" id="{00000000-0008-0000-0400-000024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94</xdr:row>
          <xdr:rowOff>28575</xdr:rowOff>
        </xdr:from>
        <xdr:to>
          <xdr:col>20</xdr:col>
          <xdr:colOff>276225</xdr:colOff>
          <xdr:row>94</xdr:row>
          <xdr:rowOff>238125</xdr:rowOff>
        </xdr:to>
        <xdr:sp macro="" textlink="">
          <xdr:nvSpPr>
            <xdr:cNvPr id="31013" name="Check Box 293" hidden="1">
              <a:extLst>
                <a:ext uri="{63B3BB69-23CF-44E3-9099-C40C66FF867C}">
                  <a14:compatExt spid="_x0000_s31013"/>
                </a:ext>
                <a:ext uri="{FF2B5EF4-FFF2-40B4-BE49-F238E27FC236}">
                  <a16:creationId xmlns:a16="http://schemas.microsoft.com/office/drawing/2014/main" id="{00000000-0008-0000-0400-000025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143</xdr:row>
          <xdr:rowOff>28575</xdr:rowOff>
        </xdr:from>
        <xdr:to>
          <xdr:col>6</xdr:col>
          <xdr:colOff>276225</xdr:colOff>
          <xdr:row>143</xdr:row>
          <xdr:rowOff>238125</xdr:rowOff>
        </xdr:to>
        <xdr:sp macro="" textlink="">
          <xdr:nvSpPr>
            <xdr:cNvPr id="31014" name="Check Box 294" hidden="1">
              <a:extLst>
                <a:ext uri="{63B3BB69-23CF-44E3-9099-C40C66FF867C}">
                  <a14:compatExt spid="_x0000_s31014"/>
                </a:ext>
                <a:ext uri="{FF2B5EF4-FFF2-40B4-BE49-F238E27FC236}">
                  <a16:creationId xmlns:a16="http://schemas.microsoft.com/office/drawing/2014/main" id="{00000000-0008-0000-0400-000026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143</xdr:row>
          <xdr:rowOff>28575</xdr:rowOff>
        </xdr:from>
        <xdr:to>
          <xdr:col>13</xdr:col>
          <xdr:colOff>276225</xdr:colOff>
          <xdr:row>143</xdr:row>
          <xdr:rowOff>238125</xdr:rowOff>
        </xdr:to>
        <xdr:sp macro="" textlink="">
          <xdr:nvSpPr>
            <xdr:cNvPr id="31015" name="Check Box 295" hidden="1">
              <a:extLst>
                <a:ext uri="{63B3BB69-23CF-44E3-9099-C40C66FF867C}">
                  <a14:compatExt spid="_x0000_s31015"/>
                </a:ext>
                <a:ext uri="{FF2B5EF4-FFF2-40B4-BE49-F238E27FC236}">
                  <a16:creationId xmlns:a16="http://schemas.microsoft.com/office/drawing/2014/main" id="{00000000-0008-0000-0400-000027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143</xdr:row>
          <xdr:rowOff>28575</xdr:rowOff>
        </xdr:from>
        <xdr:to>
          <xdr:col>20</xdr:col>
          <xdr:colOff>276225</xdr:colOff>
          <xdr:row>143</xdr:row>
          <xdr:rowOff>238125</xdr:rowOff>
        </xdr:to>
        <xdr:sp macro="" textlink="">
          <xdr:nvSpPr>
            <xdr:cNvPr id="31016" name="Check Box 296" hidden="1">
              <a:extLst>
                <a:ext uri="{63B3BB69-23CF-44E3-9099-C40C66FF867C}">
                  <a14:compatExt spid="_x0000_s31016"/>
                </a:ext>
                <a:ext uri="{FF2B5EF4-FFF2-40B4-BE49-F238E27FC236}">
                  <a16:creationId xmlns:a16="http://schemas.microsoft.com/office/drawing/2014/main" id="{00000000-0008-0000-0400-000028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142</xdr:row>
          <xdr:rowOff>28575</xdr:rowOff>
        </xdr:from>
        <xdr:to>
          <xdr:col>6</xdr:col>
          <xdr:colOff>276225</xdr:colOff>
          <xdr:row>142</xdr:row>
          <xdr:rowOff>238125</xdr:rowOff>
        </xdr:to>
        <xdr:sp macro="" textlink="">
          <xdr:nvSpPr>
            <xdr:cNvPr id="31017" name="Check Box 297" hidden="1">
              <a:extLst>
                <a:ext uri="{63B3BB69-23CF-44E3-9099-C40C66FF867C}">
                  <a14:compatExt spid="_x0000_s31017"/>
                </a:ext>
                <a:ext uri="{FF2B5EF4-FFF2-40B4-BE49-F238E27FC236}">
                  <a16:creationId xmlns:a16="http://schemas.microsoft.com/office/drawing/2014/main" id="{00000000-0008-0000-0400-000029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142</xdr:row>
          <xdr:rowOff>28575</xdr:rowOff>
        </xdr:from>
        <xdr:to>
          <xdr:col>13</xdr:col>
          <xdr:colOff>276225</xdr:colOff>
          <xdr:row>142</xdr:row>
          <xdr:rowOff>238125</xdr:rowOff>
        </xdr:to>
        <xdr:sp macro="" textlink="">
          <xdr:nvSpPr>
            <xdr:cNvPr id="31018" name="Check Box 298" hidden="1">
              <a:extLst>
                <a:ext uri="{63B3BB69-23CF-44E3-9099-C40C66FF867C}">
                  <a14:compatExt spid="_x0000_s31018"/>
                </a:ext>
                <a:ext uri="{FF2B5EF4-FFF2-40B4-BE49-F238E27FC236}">
                  <a16:creationId xmlns:a16="http://schemas.microsoft.com/office/drawing/2014/main" id="{00000000-0008-0000-0400-00002A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131</xdr:row>
          <xdr:rowOff>28575</xdr:rowOff>
        </xdr:from>
        <xdr:to>
          <xdr:col>6</xdr:col>
          <xdr:colOff>276225</xdr:colOff>
          <xdr:row>131</xdr:row>
          <xdr:rowOff>238125</xdr:rowOff>
        </xdr:to>
        <xdr:sp macro="" textlink="">
          <xdr:nvSpPr>
            <xdr:cNvPr id="31019" name="Check Box 299" hidden="1">
              <a:extLst>
                <a:ext uri="{63B3BB69-23CF-44E3-9099-C40C66FF867C}">
                  <a14:compatExt spid="_x0000_s31019"/>
                </a:ext>
                <a:ext uri="{FF2B5EF4-FFF2-40B4-BE49-F238E27FC236}">
                  <a16:creationId xmlns:a16="http://schemas.microsoft.com/office/drawing/2014/main" id="{00000000-0008-0000-0400-00002B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131</xdr:row>
          <xdr:rowOff>28575</xdr:rowOff>
        </xdr:from>
        <xdr:to>
          <xdr:col>13</xdr:col>
          <xdr:colOff>276225</xdr:colOff>
          <xdr:row>131</xdr:row>
          <xdr:rowOff>238125</xdr:rowOff>
        </xdr:to>
        <xdr:sp macro="" textlink="">
          <xdr:nvSpPr>
            <xdr:cNvPr id="31020" name="Check Box 300" hidden="1">
              <a:extLst>
                <a:ext uri="{63B3BB69-23CF-44E3-9099-C40C66FF867C}">
                  <a14:compatExt spid="_x0000_s31020"/>
                </a:ext>
                <a:ext uri="{FF2B5EF4-FFF2-40B4-BE49-F238E27FC236}">
                  <a16:creationId xmlns:a16="http://schemas.microsoft.com/office/drawing/2014/main" id="{00000000-0008-0000-0400-00002C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131</xdr:row>
          <xdr:rowOff>28575</xdr:rowOff>
        </xdr:from>
        <xdr:to>
          <xdr:col>20</xdr:col>
          <xdr:colOff>276225</xdr:colOff>
          <xdr:row>131</xdr:row>
          <xdr:rowOff>238125</xdr:rowOff>
        </xdr:to>
        <xdr:sp macro="" textlink="">
          <xdr:nvSpPr>
            <xdr:cNvPr id="31021" name="Check Box 301" hidden="1">
              <a:extLst>
                <a:ext uri="{63B3BB69-23CF-44E3-9099-C40C66FF867C}">
                  <a14:compatExt spid="_x0000_s31021"/>
                </a:ext>
                <a:ext uri="{FF2B5EF4-FFF2-40B4-BE49-F238E27FC236}">
                  <a16:creationId xmlns:a16="http://schemas.microsoft.com/office/drawing/2014/main" id="{00000000-0008-0000-0400-00002D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136</xdr:row>
          <xdr:rowOff>28575</xdr:rowOff>
        </xdr:from>
        <xdr:to>
          <xdr:col>6</xdr:col>
          <xdr:colOff>276225</xdr:colOff>
          <xdr:row>136</xdr:row>
          <xdr:rowOff>238125</xdr:rowOff>
        </xdr:to>
        <xdr:sp macro="" textlink="">
          <xdr:nvSpPr>
            <xdr:cNvPr id="31022" name="Check Box 302" hidden="1">
              <a:extLst>
                <a:ext uri="{63B3BB69-23CF-44E3-9099-C40C66FF867C}">
                  <a14:compatExt spid="_x0000_s31022"/>
                </a:ext>
                <a:ext uri="{FF2B5EF4-FFF2-40B4-BE49-F238E27FC236}">
                  <a16:creationId xmlns:a16="http://schemas.microsoft.com/office/drawing/2014/main" id="{00000000-0008-0000-0400-00002E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126</xdr:row>
          <xdr:rowOff>38100</xdr:rowOff>
        </xdr:from>
        <xdr:to>
          <xdr:col>10</xdr:col>
          <xdr:colOff>114300</xdr:colOff>
          <xdr:row>126</xdr:row>
          <xdr:rowOff>238125</xdr:rowOff>
        </xdr:to>
        <xdr:sp macro="" textlink="">
          <xdr:nvSpPr>
            <xdr:cNvPr id="31023" name="Check Box 303" hidden="1">
              <a:extLst>
                <a:ext uri="{63B3BB69-23CF-44E3-9099-C40C66FF867C}">
                  <a14:compatExt spid="_x0000_s31023"/>
                </a:ext>
                <a:ext uri="{FF2B5EF4-FFF2-40B4-BE49-F238E27FC236}">
                  <a16:creationId xmlns:a16="http://schemas.microsoft.com/office/drawing/2014/main" id="{00000000-0008-0000-0400-00002F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126</xdr:row>
          <xdr:rowOff>28575</xdr:rowOff>
        </xdr:from>
        <xdr:to>
          <xdr:col>11</xdr:col>
          <xdr:colOff>161925</xdr:colOff>
          <xdr:row>126</xdr:row>
          <xdr:rowOff>228600</xdr:rowOff>
        </xdr:to>
        <xdr:sp macro="" textlink="">
          <xdr:nvSpPr>
            <xdr:cNvPr id="31024" name="Check Box 304" hidden="1">
              <a:extLst>
                <a:ext uri="{63B3BB69-23CF-44E3-9099-C40C66FF867C}">
                  <a14:compatExt spid="_x0000_s31024"/>
                </a:ext>
                <a:ext uri="{FF2B5EF4-FFF2-40B4-BE49-F238E27FC236}">
                  <a16:creationId xmlns:a16="http://schemas.microsoft.com/office/drawing/2014/main" id="{00000000-0008-0000-0400-000030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105</xdr:row>
          <xdr:rowOff>28575</xdr:rowOff>
        </xdr:from>
        <xdr:to>
          <xdr:col>10</xdr:col>
          <xdr:colOff>114300</xdr:colOff>
          <xdr:row>105</xdr:row>
          <xdr:rowOff>228600</xdr:rowOff>
        </xdr:to>
        <xdr:sp macro="" textlink="">
          <xdr:nvSpPr>
            <xdr:cNvPr id="31025" name="Check Box 305" hidden="1">
              <a:extLst>
                <a:ext uri="{63B3BB69-23CF-44E3-9099-C40C66FF867C}">
                  <a14:compatExt spid="_x0000_s31025"/>
                </a:ext>
                <a:ext uri="{FF2B5EF4-FFF2-40B4-BE49-F238E27FC236}">
                  <a16:creationId xmlns:a16="http://schemas.microsoft.com/office/drawing/2014/main" id="{00000000-0008-0000-0400-000031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105</xdr:row>
          <xdr:rowOff>19050</xdr:rowOff>
        </xdr:from>
        <xdr:to>
          <xdr:col>11</xdr:col>
          <xdr:colOff>142875</xdr:colOff>
          <xdr:row>105</xdr:row>
          <xdr:rowOff>219075</xdr:rowOff>
        </xdr:to>
        <xdr:sp macro="" textlink="">
          <xdr:nvSpPr>
            <xdr:cNvPr id="31026" name="Check Box 306" hidden="1">
              <a:extLst>
                <a:ext uri="{63B3BB69-23CF-44E3-9099-C40C66FF867C}">
                  <a14:compatExt spid="_x0000_s31026"/>
                </a:ext>
                <a:ext uri="{FF2B5EF4-FFF2-40B4-BE49-F238E27FC236}">
                  <a16:creationId xmlns:a16="http://schemas.microsoft.com/office/drawing/2014/main" id="{00000000-0008-0000-0400-000032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88</xdr:row>
          <xdr:rowOff>28575</xdr:rowOff>
        </xdr:from>
        <xdr:to>
          <xdr:col>10</xdr:col>
          <xdr:colOff>114300</xdr:colOff>
          <xdr:row>88</xdr:row>
          <xdr:rowOff>228600</xdr:rowOff>
        </xdr:to>
        <xdr:sp macro="" textlink="">
          <xdr:nvSpPr>
            <xdr:cNvPr id="31027" name="Check Box 307" hidden="1">
              <a:extLst>
                <a:ext uri="{63B3BB69-23CF-44E3-9099-C40C66FF867C}">
                  <a14:compatExt spid="_x0000_s31027"/>
                </a:ext>
                <a:ext uri="{FF2B5EF4-FFF2-40B4-BE49-F238E27FC236}">
                  <a16:creationId xmlns:a16="http://schemas.microsoft.com/office/drawing/2014/main" id="{00000000-0008-0000-0400-000033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88</xdr:row>
          <xdr:rowOff>19050</xdr:rowOff>
        </xdr:from>
        <xdr:to>
          <xdr:col>11</xdr:col>
          <xdr:colOff>142875</xdr:colOff>
          <xdr:row>88</xdr:row>
          <xdr:rowOff>219075</xdr:rowOff>
        </xdr:to>
        <xdr:sp macro="" textlink="">
          <xdr:nvSpPr>
            <xdr:cNvPr id="31028" name="Check Box 308" hidden="1">
              <a:extLst>
                <a:ext uri="{63B3BB69-23CF-44E3-9099-C40C66FF867C}">
                  <a14:compatExt spid="_x0000_s31028"/>
                </a:ext>
                <a:ext uri="{FF2B5EF4-FFF2-40B4-BE49-F238E27FC236}">
                  <a16:creationId xmlns:a16="http://schemas.microsoft.com/office/drawing/2014/main" id="{00000000-0008-0000-0400-000034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68</xdr:row>
          <xdr:rowOff>28575</xdr:rowOff>
        </xdr:from>
        <xdr:to>
          <xdr:col>10</xdr:col>
          <xdr:colOff>114300</xdr:colOff>
          <xdr:row>68</xdr:row>
          <xdr:rowOff>228600</xdr:rowOff>
        </xdr:to>
        <xdr:sp macro="" textlink="">
          <xdr:nvSpPr>
            <xdr:cNvPr id="31029" name="Check Box 309" hidden="1">
              <a:extLst>
                <a:ext uri="{63B3BB69-23CF-44E3-9099-C40C66FF867C}">
                  <a14:compatExt spid="_x0000_s31029"/>
                </a:ext>
                <a:ext uri="{FF2B5EF4-FFF2-40B4-BE49-F238E27FC236}">
                  <a16:creationId xmlns:a16="http://schemas.microsoft.com/office/drawing/2014/main" id="{00000000-0008-0000-0400-000035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68</xdr:row>
          <xdr:rowOff>19050</xdr:rowOff>
        </xdr:from>
        <xdr:to>
          <xdr:col>11</xdr:col>
          <xdr:colOff>142875</xdr:colOff>
          <xdr:row>68</xdr:row>
          <xdr:rowOff>219075</xdr:rowOff>
        </xdr:to>
        <xdr:sp macro="" textlink="">
          <xdr:nvSpPr>
            <xdr:cNvPr id="31030" name="Check Box 310" hidden="1">
              <a:extLst>
                <a:ext uri="{63B3BB69-23CF-44E3-9099-C40C66FF867C}">
                  <a14:compatExt spid="_x0000_s31030"/>
                </a:ext>
                <a:ext uri="{FF2B5EF4-FFF2-40B4-BE49-F238E27FC236}">
                  <a16:creationId xmlns:a16="http://schemas.microsoft.com/office/drawing/2014/main" id="{00000000-0008-0000-0400-000036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41</xdr:row>
          <xdr:rowOff>19050</xdr:rowOff>
        </xdr:from>
        <xdr:to>
          <xdr:col>10</xdr:col>
          <xdr:colOff>28575</xdr:colOff>
          <xdr:row>41</xdr:row>
          <xdr:rowOff>219075</xdr:rowOff>
        </xdr:to>
        <xdr:sp macro="" textlink="">
          <xdr:nvSpPr>
            <xdr:cNvPr id="31031" name="Check Box 311" hidden="1">
              <a:extLst>
                <a:ext uri="{63B3BB69-23CF-44E3-9099-C40C66FF867C}">
                  <a14:compatExt spid="_x0000_s31031"/>
                </a:ext>
                <a:ext uri="{FF2B5EF4-FFF2-40B4-BE49-F238E27FC236}">
                  <a16:creationId xmlns:a16="http://schemas.microsoft.com/office/drawing/2014/main" id="{00000000-0008-0000-0400-000037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41</xdr:row>
          <xdr:rowOff>19050</xdr:rowOff>
        </xdr:from>
        <xdr:to>
          <xdr:col>11</xdr:col>
          <xdr:colOff>142875</xdr:colOff>
          <xdr:row>41</xdr:row>
          <xdr:rowOff>219075</xdr:rowOff>
        </xdr:to>
        <xdr:sp macro="" textlink="">
          <xdr:nvSpPr>
            <xdr:cNvPr id="31032" name="Check Box 312" hidden="1">
              <a:extLst>
                <a:ext uri="{63B3BB69-23CF-44E3-9099-C40C66FF867C}">
                  <a14:compatExt spid="_x0000_s31032"/>
                </a:ext>
                <a:ext uri="{FF2B5EF4-FFF2-40B4-BE49-F238E27FC236}">
                  <a16:creationId xmlns:a16="http://schemas.microsoft.com/office/drawing/2014/main" id="{00000000-0008-0000-0400-000038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140</xdr:row>
          <xdr:rowOff>38100</xdr:rowOff>
        </xdr:from>
        <xdr:to>
          <xdr:col>10</xdr:col>
          <xdr:colOff>114300</xdr:colOff>
          <xdr:row>140</xdr:row>
          <xdr:rowOff>238125</xdr:rowOff>
        </xdr:to>
        <xdr:sp macro="" textlink="">
          <xdr:nvSpPr>
            <xdr:cNvPr id="31033" name="Check Box 313" hidden="1">
              <a:extLst>
                <a:ext uri="{63B3BB69-23CF-44E3-9099-C40C66FF867C}">
                  <a14:compatExt spid="_x0000_s31033"/>
                </a:ext>
                <a:ext uri="{FF2B5EF4-FFF2-40B4-BE49-F238E27FC236}">
                  <a16:creationId xmlns:a16="http://schemas.microsoft.com/office/drawing/2014/main" id="{00000000-0008-0000-0400-000039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140</xdr:row>
          <xdr:rowOff>28575</xdr:rowOff>
        </xdr:from>
        <xdr:to>
          <xdr:col>11</xdr:col>
          <xdr:colOff>161925</xdr:colOff>
          <xdr:row>140</xdr:row>
          <xdr:rowOff>228600</xdr:rowOff>
        </xdr:to>
        <xdr:sp macro="" textlink="">
          <xdr:nvSpPr>
            <xdr:cNvPr id="31034" name="Check Box 314" hidden="1">
              <a:extLst>
                <a:ext uri="{63B3BB69-23CF-44E3-9099-C40C66FF867C}">
                  <a14:compatExt spid="_x0000_s31034"/>
                </a:ext>
                <a:ext uri="{FF2B5EF4-FFF2-40B4-BE49-F238E27FC236}">
                  <a16:creationId xmlns:a16="http://schemas.microsoft.com/office/drawing/2014/main" id="{00000000-0008-0000-0400-00003A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72</xdr:row>
          <xdr:rowOff>28575</xdr:rowOff>
        </xdr:from>
        <xdr:to>
          <xdr:col>13</xdr:col>
          <xdr:colOff>276225</xdr:colOff>
          <xdr:row>72</xdr:row>
          <xdr:rowOff>238125</xdr:rowOff>
        </xdr:to>
        <xdr:sp macro="" textlink="">
          <xdr:nvSpPr>
            <xdr:cNvPr id="31035" name="Check Box 315" hidden="1">
              <a:extLst>
                <a:ext uri="{63B3BB69-23CF-44E3-9099-C40C66FF867C}">
                  <a14:compatExt spid="_x0000_s31035"/>
                </a:ext>
                <a:ext uri="{FF2B5EF4-FFF2-40B4-BE49-F238E27FC236}">
                  <a16:creationId xmlns:a16="http://schemas.microsoft.com/office/drawing/2014/main" id="{00000000-0008-0000-0400-00003B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72</xdr:row>
          <xdr:rowOff>28575</xdr:rowOff>
        </xdr:from>
        <xdr:to>
          <xdr:col>20</xdr:col>
          <xdr:colOff>276225</xdr:colOff>
          <xdr:row>72</xdr:row>
          <xdr:rowOff>238125</xdr:rowOff>
        </xdr:to>
        <xdr:sp macro="" textlink="">
          <xdr:nvSpPr>
            <xdr:cNvPr id="31036" name="Check Box 316" hidden="1">
              <a:extLst>
                <a:ext uri="{63B3BB69-23CF-44E3-9099-C40C66FF867C}">
                  <a14:compatExt spid="_x0000_s31036"/>
                </a:ext>
                <a:ext uri="{FF2B5EF4-FFF2-40B4-BE49-F238E27FC236}">
                  <a16:creationId xmlns:a16="http://schemas.microsoft.com/office/drawing/2014/main" id="{00000000-0008-0000-0400-00003C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69</xdr:row>
          <xdr:rowOff>28575</xdr:rowOff>
        </xdr:from>
        <xdr:to>
          <xdr:col>6</xdr:col>
          <xdr:colOff>276225</xdr:colOff>
          <xdr:row>69</xdr:row>
          <xdr:rowOff>238125</xdr:rowOff>
        </xdr:to>
        <xdr:sp macro="" textlink="">
          <xdr:nvSpPr>
            <xdr:cNvPr id="31037" name="Check Box 317" hidden="1">
              <a:extLst>
                <a:ext uri="{63B3BB69-23CF-44E3-9099-C40C66FF867C}">
                  <a14:compatExt spid="_x0000_s31037"/>
                </a:ext>
                <a:ext uri="{FF2B5EF4-FFF2-40B4-BE49-F238E27FC236}">
                  <a16:creationId xmlns:a16="http://schemas.microsoft.com/office/drawing/2014/main" id="{00000000-0008-0000-0400-00003D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69</xdr:row>
          <xdr:rowOff>28575</xdr:rowOff>
        </xdr:from>
        <xdr:to>
          <xdr:col>13</xdr:col>
          <xdr:colOff>276225</xdr:colOff>
          <xdr:row>69</xdr:row>
          <xdr:rowOff>238125</xdr:rowOff>
        </xdr:to>
        <xdr:sp macro="" textlink="">
          <xdr:nvSpPr>
            <xdr:cNvPr id="31038" name="Check Box 318" hidden="1">
              <a:extLst>
                <a:ext uri="{63B3BB69-23CF-44E3-9099-C40C66FF867C}">
                  <a14:compatExt spid="_x0000_s31038"/>
                </a:ext>
                <a:ext uri="{FF2B5EF4-FFF2-40B4-BE49-F238E27FC236}">
                  <a16:creationId xmlns:a16="http://schemas.microsoft.com/office/drawing/2014/main" id="{00000000-0008-0000-0400-00003E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69</xdr:row>
          <xdr:rowOff>28575</xdr:rowOff>
        </xdr:from>
        <xdr:to>
          <xdr:col>20</xdr:col>
          <xdr:colOff>276225</xdr:colOff>
          <xdr:row>69</xdr:row>
          <xdr:rowOff>238125</xdr:rowOff>
        </xdr:to>
        <xdr:sp macro="" textlink="">
          <xdr:nvSpPr>
            <xdr:cNvPr id="31039" name="Check Box 319" hidden="1">
              <a:extLst>
                <a:ext uri="{63B3BB69-23CF-44E3-9099-C40C66FF867C}">
                  <a14:compatExt spid="_x0000_s31039"/>
                </a:ext>
                <a:ext uri="{FF2B5EF4-FFF2-40B4-BE49-F238E27FC236}">
                  <a16:creationId xmlns:a16="http://schemas.microsoft.com/office/drawing/2014/main" id="{00000000-0008-0000-0400-00003F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92</xdr:row>
          <xdr:rowOff>28575</xdr:rowOff>
        </xdr:from>
        <xdr:to>
          <xdr:col>13</xdr:col>
          <xdr:colOff>276225</xdr:colOff>
          <xdr:row>92</xdr:row>
          <xdr:rowOff>238125</xdr:rowOff>
        </xdr:to>
        <xdr:sp macro="" textlink="">
          <xdr:nvSpPr>
            <xdr:cNvPr id="31040" name="Check Box 320" hidden="1">
              <a:extLst>
                <a:ext uri="{63B3BB69-23CF-44E3-9099-C40C66FF867C}">
                  <a14:compatExt spid="_x0000_s31040"/>
                </a:ext>
                <a:ext uri="{FF2B5EF4-FFF2-40B4-BE49-F238E27FC236}">
                  <a16:creationId xmlns:a16="http://schemas.microsoft.com/office/drawing/2014/main" id="{00000000-0008-0000-0400-000040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92</xdr:row>
          <xdr:rowOff>28575</xdr:rowOff>
        </xdr:from>
        <xdr:to>
          <xdr:col>20</xdr:col>
          <xdr:colOff>276225</xdr:colOff>
          <xdr:row>92</xdr:row>
          <xdr:rowOff>238125</xdr:rowOff>
        </xdr:to>
        <xdr:sp macro="" textlink="">
          <xdr:nvSpPr>
            <xdr:cNvPr id="31041" name="Check Box 321" hidden="1">
              <a:extLst>
                <a:ext uri="{63B3BB69-23CF-44E3-9099-C40C66FF867C}">
                  <a14:compatExt spid="_x0000_s31041"/>
                </a:ext>
                <a:ext uri="{FF2B5EF4-FFF2-40B4-BE49-F238E27FC236}">
                  <a16:creationId xmlns:a16="http://schemas.microsoft.com/office/drawing/2014/main" id="{00000000-0008-0000-0400-000041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92</xdr:row>
          <xdr:rowOff>28575</xdr:rowOff>
        </xdr:from>
        <xdr:to>
          <xdr:col>6</xdr:col>
          <xdr:colOff>276225</xdr:colOff>
          <xdr:row>92</xdr:row>
          <xdr:rowOff>238125</xdr:rowOff>
        </xdr:to>
        <xdr:sp macro="" textlink="">
          <xdr:nvSpPr>
            <xdr:cNvPr id="31042" name="Check Box 322" hidden="1">
              <a:extLst>
                <a:ext uri="{63B3BB69-23CF-44E3-9099-C40C66FF867C}">
                  <a14:compatExt spid="_x0000_s31042"/>
                </a:ext>
                <a:ext uri="{FF2B5EF4-FFF2-40B4-BE49-F238E27FC236}">
                  <a16:creationId xmlns:a16="http://schemas.microsoft.com/office/drawing/2014/main" id="{00000000-0008-0000-0400-000042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93</xdr:row>
          <xdr:rowOff>28575</xdr:rowOff>
        </xdr:from>
        <xdr:to>
          <xdr:col>13</xdr:col>
          <xdr:colOff>276225</xdr:colOff>
          <xdr:row>93</xdr:row>
          <xdr:rowOff>238125</xdr:rowOff>
        </xdr:to>
        <xdr:sp macro="" textlink="">
          <xdr:nvSpPr>
            <xdr:cNvPr id="31043" name="Check Box 323" hidden="1">
              <a:extLst>
                <a:ext uri="{63B3BB69-23CF-44E3-9099-C40C66FF867C}">
                  <a14:compatExt spid="_x0000_s31043"/>
                </a:ext>
                <a:ext uri="{FF2B5EF4-FFF2-40B4-BE49-F238E27FC236}">
                  <a16:creationId xmlns:a16="http://schemas.microsoft.com/office/drawing/2014/main" id="{00000000-0008-0000-0400-000043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93</xdr:row>
          <xdr:rowOff>28575</xdr:rowOff>
        </xdr:from>
        <xdr:to>
          <xdr:col>20</xdr:col>
          <xdr:colOff>276225</xdr:colOff>
          <xdr:row>93</xdr:row>
          <xdr:rowOff>238125</xdr:rowOff>
        </xdr:to>
        <xdr:sp macro="" textlink="">
          <xdr:nvSpPr>
            <xdr:cNvPr id="31044" name="Check Box 324" hidden="1">
              <a:extLst>
                <a:ext uri="{63B3BB69-23CF-44E3-9099-C40C66FF867C}">
                  <a14:compatExt spid="_x0000_s31044"/>
                </a:ext>
                <a:ext uri="{FF2B5EF4-FFF2-40B4-BE49-F238E27FC236}">
                  <a16:creationId xmlns:a16="http://schemas.microsoft.com/office/drawing/2014/main" id="{00000000-0008-0000-0400-000044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95</xdr:row>
          <xdr:rowOff>28575</xdr:rowOff>
        </xdr:from>
        <xdr:to>
          <xdr:col>13</xdr:col>
          <xdr:colOff>276225</xdr:colOff>
          <xdr:row>95</xdr:row>
          <xdr:rowOff>238125</xdr:rowOff>
        </xdr:to>
        <xdr:sp macro="" textlink="">
          <xdr:nvSpPr>
            <xdr:cNvPr id="31045" name="Check Box 325" hidden="1">
              <a:extLst>
                <a:ext uri="{63B3BB69-23CF-44E3-9099-C40C66FF867C}">
                  <a14:compatExt spid="_x0000_s31045"/>
                </a:ext>
                <a:ext uri="{FF2B5EF4-FFF2-40B4-BE49-F238E27FC236}">
                  <a16:creationId xmlns:a16="http://schemas.microsoft.com/office/drawing/2014/main" id="{00000000-0008-0000-0400-000045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95</xdr:row>
          <xdr:rowOff>28575</xdr:rowOff>
        </xdr:from>
        <xdr:to>
          <xdr:col>20</xdr:col>
          <xdr:colOff>276225</xdr:colOff>
          <xdr:row>95</xdr:row>
          <xdr:rowOff>238125</xdr:rowOff>
        </xdr:to>
        <xdr:sp macro="" textlink="">
          <xdr:nvSpPr>
            <xdr:cNvPr id="31046" name="Check Box 326" hidden="1">
              <a:extLst>
                <a:ext uri="{63B3BB69-23CF-44E3-9099-C40C66FF867C}">
                  <a14:compatExt spid="_x0000_s31046"/>
                </a:ext>
                <a:ext uri="{FF2B5EF4-FFF2-40B4-BE49-F238E27FC236}">
                  <a16:creationId xmlns:a16="http://schemas.microsoft.com/office/drawing/2014/main" id="{00000000-0008-0000-0400-000046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108</xdr:row>
          <xdr:rowOff>28575</xdr:rowOff>
        </xdr:from>
        <xdr:to>
          <xdr:col>13</xdr:col>
          <xdr:colOff>276225</xdr:colOff>
          <xdr:row>108</xdr:row>
          <xdr:rowOff>238125</xdr:rowOff>
        </xdr:to>
        <xdr:sp macro="" textlink="">
          <xdr:nvSpPr>
            <xdr:cNvPr id="31047" name="Check Box 327" hidden="1">
              <a:extLst>
                <a:ext uri="{63B3BB69-23CF-44E3-9099-C40C66FF867C}">
                  <a14:compatExt spid="_x0000_s31047"/>
                </a:ext>
                <a:ext uri="{FF2B5EF4-FFF2-40B4-BE49-F238E27FC236}">
                  <a16:creationId xmlns:a16="http://schemas.microsoft.com/office/drawing/2014/main" id="{00000000-0008-0000-0400-000047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108</xdr:row>
          <xdr:rowOff>28575</xdr:rowOff>
        </xdr:from>
        <xdr:to>
          <xdr:col>6</xdr:col>
          <xdr:colOff>276225</xdr:colOff>
          <xdr:row>108</xdr:row>
          <xdr:rowOff>238125</xdr:rowOff>
        </xdr:to>
        <xdr:sp macro="" textlink="">
          <xdr:nvSpPr>
            <xdr:cNvPr id="31048" name="Check Box 328" hidden="1">
              <a:extLst>
                <a:ext uri="{63B3BB69-23CF-44E3-9099-C40C66FF867C}">
                  <a14:compatExt spid="_x0000_s31048"/>
                </a:ext>
                <a:ext uri="{FF2B5EF4-FFF2-40B4-BE49-F238E27FC236}">
                  <a16:creationId xmlns:a16="http://schemas.microsoft.com/office/drawing/2014/main" id="{00000000-0008-0000-0400-000048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108</xdr:row>
          <xdr:rowOff>28575</xdr:rowOff>
        </xdr:from>
        <xdr:to>
          <xdr:col>20</xdr:col>
          <xdr:colOff>276225</xdr:colOff>
          <xdr:row>108</xdr:row>
          <xdr:rowOff>238125</xdr:rowOff>
        </xdr:to>
        <xdr:sp macro="" textlink="">
          <xdr:nvSpPr>
            <xdr:cNvPr id="31049" name="Check Box 329" hidden="1">
              <a:extLst>
                <a:ext uri="{63B3BB69-23CF-44E3-9099-C40C66FF867C}">
                  <a14:compatExt spid="_x0000_s31049"/>
                </a:ext>
                <a:ext uri="{FF2B5EF4-FFF2-40B4-BE49-F238E27FC236}">
                  <a16:creationId xmlns:a16="http://schemas.microsoft.com/office/drawing/2014/main" id="{00000000-0008-0000-0400-000049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108</xdr:row>
          <xdr:rowOff>28575</xdr:rowOff>
        </xdr:from>
        <xdr:to>
          <xdr:col>13</xdr:col>
          <xdr:colOff>276225</xdr:colOff>
          <xdr:row>108</xdr:row>
          <xdr:rowOff>238125</xdr:rowOff>
        </xdr:to>
        <xdr:sp macro="" textlink="">
          <xdr:nvSpPr>
            <xdr:cNvPr id="31050" name="Check Box 330" hidden="1">
              <a:extLst>
                <a:ext uri="{63B3BB69-23CF-44E3-9099-C40C66FF867C}">
                  <a14:compatExt spid="_x0000_s31050"/>
                </a:ext>
                <a:ext uri="{FF2B5EF4-FFF2-40B4-BE49-F238E27FC236}">
                  <a16:creationId xmlns:a16="http://schemas.microsoft.com/office/drawing/2014/main" id="{00000000-0008-0000-0400-00004A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108</xdr:row>
          <xdr:rowOff>28575</xdr:rowOff>
        </xdr:from>
        <xdr:to>
          <xdr:col>20</xdr:col>
          <xdr:colOff>276225</xdr:colOff>
          <xdr:row>108</xdr:row>
          <xdr:rowOff>238125</xdr:rowOff>
        </xdr:to>
        <xdr:sp macro="" textlink="">
          <xdr:nvSpPr>
            <xdr:cNvPr id="31051" name="Check Box 331" hidden="1">
              <a:extLst>
                <a:ext uri="{63B3BB69-23CF-44E3-9099-C40C66FF867C}">
                  <a14:compatExt spid="_x0000_s31051"/>
                </a:ext>
                <a:ext uri="{FF2B5EF4-FFF2-40B4-BE49-F238E27FC236}">
                  <a16:creationId xmlns:a16="http://schemas.microsoft.com/office/drawing/2014/main" id="{00000000-0008-0000-0400-00004B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108</xdr:row>
          <xdr:rowOff>28575</xdr:rowOff>
        </xdr:from>
        <xdr:to>
          <xdr:col>6</xdr:col>
          <xdr:colOff>276225</xdr:colOff>
          <xdr:row>108</xdr:row>
          <xdr:rowOff>238125</xdr:rowOff>
        </xdr:to>
        <xdr:sp macro="" textlink="">
          <xdr:nvSpPr>
            <xdr:cNvPr id="31052" name="Check Box 332" hidden="1">
              <a:extLst>
                <a:ext uri="{63B3BB69-23CF-44E3-9099-C40C66FF867C}">
                  <a14:compatExt spid="_x0000_s31052"/>
                </a:ext>
                <a:ext uri="{FF2B5EF4-FFF2-40B4-BE49-F238E27FC236}">
                  <a16:creationId xmlns:a16="http://schemas.microsoft.com/office/drawing/2014/main" id="{00000000-0008-0000-0400-00004C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109</xdr:row>
          <xdr:rowOff>28575</xdr:rowOff>
        </xdr:from>
        <xdr:to>
          <xdr:col>13</xdr:col>
          <xdr:colOff>276225</xdr:colOff>
          <xdr:row>109</xdr:row>
          <xdr:rowOff>238125</xdr:rowOff>
        </xdr:to>
        <xdr:sp macro="" textlink="">
          <xdr:nvSpPr>
            <xdr:cNvPr id="31053" name="Check Box 333" hidden="1">
              <a:extLst>
                <a:ext uri="{63B3BB69-23CF-44E3-9099-C40C66FF867C}">
                  <a14:compatExt spid="_x0000_s31053"/>
                </a:ext>
                <a:ext uri="{FF2B5EF4-FFF2-40B4-BE49-F238E27FC236}">
                  <a16:creationId xmlns:a16="http://schemas.microsoft.com/office/drawing/2014/main" id="{00000000-0008-0000-0400-00004D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109</xdr:row>
          <xdr:rowOff>28575</xdr:rowOff>
        </xdr:from>
        <xdr:to>
          <xdr:col>20</xdr:col>
          <xdr:colOff>276225</xdr:colOff>
          <xdr:row>109</xdr:row>
          <xdr:rowOff>238125</xdr:rowOff>
        </xdr:to>
        <xdr:sp macro="" textlink="">
          <xdr:nvSpPr>
            <xdr:cNvPr id="31054" name="Check Box 334" hidden="1">
              <a:extLst>
                <a:ext uri="{63B3BB69-23CF-44E3-9099-C40C66FF867C}">
                  <a14:compatExt spid="_x0000_s31054"/>
                </a:ext>
                <a:ext uri="{FF2B5EF4-FFF2-40B4-BE49-F238E27FC236}">
                  <a16:creationId xmlns:a16="http://schemas.microsoft.com/office/drawing/2014/main" id="{00000000-0008-0000-0400-00004E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109</xdr:row>
          <xdr:rowOff>28575</xdr:rowOff>
        </xdr:from>
        <xdr:to>
          <xdr:col>13</xdr:col>
          <xdr:colOff>276225</xdr:colOff>
          <xdr:row>109</xdr:row>
          <xdr:rowOff>238125</xdr:rowOff>
        </xdr:to>
        <xdr:sp macro="" textlink="">
          <xdr:nvSpPr>
            <xdr:cNvPr id="31055" name="Check Box 335" hidden="1">
              <a:extLst>
                <a:ext uri="{63B3BB69-23CF-44E3-9099-C40C66FF867C}">
                  <a14:compatExt spid="_x0000_s31055"/>
                </a:ext>
                <a:ext uri="{FF2B5EF4-FFF2-40B4-BE49-F238E27FC236}">
                  <a16:creationId xmlns:a16="http://schemas.microsoft.com/office/drawing/2014/main" id="{00000000-0008-0000-0400-00004F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109</xdr:row>
          <xdr:rowOff>28575</xdr:rowOff>
        </xdr:from>
        <xdr:to>
          <xdr:col>20</xdr:col>
          <xdr:colOff>276225</xdr:colOff>
          <xdr:row>109</xdr:row>
          <xdr:rowOff>238125</xdr:rowOff>
        </xdr:to>
        <xdr:sp macro="" textlink="">
          <xdr:nvSpPr>
            <xdr:cNvPr id="31056" name="Check Box 336" hidden="1">
              <a:extLst>
                <a:ext uri="{63B3BB69-23CF-44E3-9099-C40C66FF867C}">
                  <a14:compatExt spid="_x0000_s31056"/>
                </a:ext>
                <a:ext uri="{FF2B5EF4-FFF2-40B4-BE49-F238E27FC236}">
                  <a16:creationId xmlns:a16="http://schemas.microsoft.com/office/drawing/2014/main" id="{00000000-0008-0000-0400-000050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110</xdr:row>
          <xdr:rowOff>28575</xdr:rowOff>
        </xdr:from>
        <xdr:to>
          <xdr:col>13</xdr:col>
          <xdr:colOff>276225</xdr:colOff>
          <xdr:row>110</xdr:row>
          <xdr:rowOff>238125</xdr:rowOff>
        </xdr:to>
        <xdr:sp macro="" textlink="">
          <xdr:nvSpPr>
            <xdr:cNvPr id="31057" name="Check Box 337" hidden="1">
              <a:extLst>
                <a:ext uri="{63B3BB69-23CF-44E3-9099-C40C66FF867C}">
                  <a14:compatExt spid="_x0000_s31057"/>
                </a:ext>
                <a:ext uri="{FF2B5EF4-FFF2-40B4-BE49-F238E27FC236}">
                  <a16:creationId xmlns:a16="http://schemas.microsoft.com/office/drawing/2014/main" id="{00000000-0008-0000-0400-000051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110</xdr:row>
          <xdr:rowOff>28575</xdr:rowOff>
        </xdr:from>
        <xdr:to>
          <xdr:col>20</xdr:col>
          <xdr:colOff>276225</xdr:colOff>
          <xdr:row>110</xdr:row>
          <xdr:rowOff>238125</xdr:rowOff>
        </xdr:to>
        <xdr:sp macro="" textlink="">
          <xdr:nvSpPr>
            <xdr:cNvPr id="31058" name="Check Box 338" hidden="1">
              <a:extLst>
                <a:ext uri="{63B3BB69-23CF-44E3-9099-C40C66FF867C}">
                  <a14:compatExt spid="_x0000_s31058"/>
                </a:ext>
                <a:ext uri="{FF2B5EF4-FFF2-40B4-BE49-F238E27FC236}">
                  <a16:creationId xmlns:a16="http://schemas.microsoft.com/office/drawing/2014/main" id="{00000000-0008-0000-0400-000052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110</xdr:row>
          <xdr:rowOff>28575</xdr:rowOff>
        </xdr:from>
        <xdr:to>
          <xdr:col>13</xdr:col>
          <xdr:colOff>276225</xdr:colOff>
          <xdr:row>110</xdr:row>
          <xdr:rowOff>238125</xdr:rowOff>
        </xdr:to>
        <xdr:sp macro="" textlink="">
          <xdr:nvSpPr>
            <xdr:cNvPr id="31059" name="Check Box 339" hidden="1">
              <a:extLst>
                <a:ext uri="{63B3BB69-23CF-44E3-9099-C40C66FF867C}">
                  <a14:compatExt spid="_x0000_s31059"/>
                </a:ext>
                <a:ext uri="{FF2B5EF4-FFF2-40B4-BE49-F238E27FC236}">
                  <a16:creationId xmlns:a16="http://schemas.microsoft.com/office/drawing/2014/main" id="{00000000-0008-0000-0400-000053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110</xdr:row>
          <xdr:rowOff>28575</xdr:rowOff>
        </xdr:from>
        <xdr:to>
          <xdr:col>20</xdr:col>
          <xdr:colOff>276225</xdr:colOff>
          <xdr:row>110</xdr:row>
          <xdr:rowOff>238125</xdr:rowOff>
        </xdr:to>
        <xdr:sp macro="" textlink="">
          <xdr:nvSpPr>
            <xdr:cNvPr id="31060" name="Check Box 340" hidden="1">
              <a:extLst>
                <a:ext uri="{63B3BB69-23CF-44E3-9099-C40C66FF867C}">
                  <a14:compatExt spid="_x0000_s31060"/>
                </a:ext>
                <a:ext uri="{FF2B5EF4-FFF2-40B4-BE49-F238E27FC236}">
                  <a16:creationId xmlns:a16="http://schemas.microsoft.com/office/drawing/2014/main" id="{00000000-0008-0000-0400-000054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107</xdr:row>
          <xdr:rowOff>28575</xdr:rowOff>
        </xdr:from>
        <xdr:to>
          <xdr:col>13</xdr:col>
          <xdr:colOff>276225</xdr:colOff>
          <xdr:row>107</xdr:row>
          <xdr:rowOff>238125</xdr:rowOff>
        </xdr:to>
        <xdr:sp macro="" textlink="">
          <xdr:nvSpPr>
            <xdr:cNvPr id="31061" name="Check Box 341" hidden="1">
              <a:extLst>
                <a:ext uri="{63B3BB69-23CF-44E3-9099-C40C66FF867C}">
                  <a14:compatExt spid="_x0000_s31061"/>
                </a:ext>
                <a:ext uri="{FF2B5EF4-FFF2-40B4-BE49-F238E27FC236}">
                  <a16:creationId xmlns:a16="http://schemas.microsoft.com/office/drawing/2014/main" id="{00000000-0008-0000-0400-000055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107</xdr:row>
          <xdr:rowOff>28575</xdr:rowOff>
        </xdr:from>
        <xdr:to>
          <xdr:col>13</xdr:col>
          <xdr:colOff>276225</xdr:colOff>
          <xdr:row>107</xdr:row>
          <xdr:rowOff>238125</xdr:rowOff>
        </xdr:to>
        <xdr:sp macro="" textlink="">
          <xdr:nvSpPr>
            <xdr:cNvPr id="31062" name="Check Box 342" hidden="1">
              <a:extLst>
                <a:ext uri="{63B3BB69-23CF-44E3-9099-C40C66FF867C}">
                  <a14:compatExt spid="_x0000_s31062"/>
                </a:ext>
                <a:ext uri="{FF2B5EF4-FFF2-40B4-BE49-F238E27FC236}">
                  <a16:creationId xmlns:a16="http://schemas.microsoft.com/office/drawing/2014/main" id="{00000000-0008-0000-0400-000056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107</xdr:row>
          <xdr:rowOff>28575</xdr:rowOff>
        </xdr:from>
        <xdr:to>
          <xdr:col>20</xdr:col>
          <xdr:colOff>276225</xdr:colOff>
          <xdr:row>107</xdr:row>
          <xdr:rowOff>238125</xdr:rowOff>
        </xdr:to>
        <xdr:sp macro="" textlink="">
          <xdr:nvSpPr>
            <xdr:cNvPr id="31063" name="Check Box 343" hidden="1">
              <a:extLst>
                <a:ext uri="{63B3BB69-23CF-44E3-9099-C40C66FF867C}">
                  <a14:compatExt spid="_x0000_s31063"/>
                </a:ext>
                <a:ext uri="{FF2B5EF4-FFF2-40B4-BE49-F238E27FC236}">
                  <a16:creationId xmlns:a16="http://schemas.microsoft.com/office/drawing/2014/main" id="{00000000-0008-0000-0400-000057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107</xdr:row>
          <xdr:rowOff>28575</xdr:rowOff>
        </xdr:from>
        <xdr:to>
          <xdr:col>20</xdr:col>
          <xdr:colOff>276225</xdr:colOff>
          <xdr:row>107</xdr:row>
          <xdr:rowOff>238125</xdr:rowOff>
        </xdr:to>
        <xdr:sp macro="" textlink="">
          <xdr:nvSpPr>
            <xdr:cNvPr id="31064" name="Check Box 344" hidden="1">
              <a:extLst>
                <a:ext uri="{63B3BB69-23CF-44E3-9099-C40C66FF867C}">
                  <a14:compatExt spid="_x0000_s31064"/>
                </a:ext>
                <a:ext uri="{FF2B5EF4-FFF2-40B4-BE49-F238E27FC236}">
                  <a16:creationId xmlns:a16="http://schemas.microsoft.com/office/drawing/2014/main" id="{00000000-0008-0000-0400-000058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111</xdr:row>
          <xdr:rowOff>28575</xdr:rowOff>
        </xdr:from>
        <xdr:to>
          <xdr:col>13</xdr:col>
          <xdr:colOff>276225</xdr:colOff>
          <xdr:row>111</xdr:row>
          <xdr:rowOff>238125</xdr:rowOff>
        </xdr:to>
        <xdr:sp macro="" textlink="">
          <xdr:nvSpPr>
            <xdr:cNvPr id="31077" name="Check Box 357" hidden="1">
              <a:extLst>
                <a:ext uri="{63B3BB69-23CF-44E3-9099-C40C66FF867C}">
                  <a14:compatExt spid="_x0000_s31077"/>
                </a:ext>
                <a:ext uri="{FF2B5EF4-FFF2-40B4-BE49-F238E27FC236}">
                  <a16:creationId xmlns:a16="http://schemas.microsoft.com/office/drawing/2014/main" id="{00000000-0008-0000-0400-000065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111</xdr:row>
          <xdr:rowOff>28575</xdr:rowOff>
        </xdr:from>
        <xdr:to>
          <xdr:col>20</xdr:col>
          <xdr:colOff>276225</xdr:colOff>
          <xdr:row>111</xdr:row>
          <xdr:rowOff>238125</xdr:rowOff>
        </xdr:to>
        <xdr:sp macro="" textlink="">
          <xdr:nvSpPr>
            <xdr:cNvPr id="31078" name="Check Box 358" hidden="1">
              <a:extLst>
                <a:ext uri="{63B3BB69-23CF-44E3-9099-C40C66FF867C}">
                  <a14:compatExt spid="_x0000_s31078"/>
                </a:ext>
                <a:ext uri="{FF2B5EF4-FFF2-40B4-BE49-F238E27FC236}">
                  <a16:creationId xmlns:a16="http://schemas.microsoft.com/office/drawing/2014/main" id="{00000000-0008-0000-0400-000066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111</xdr:row>
          <xdr:rowOff>28575</xdr:rowOff>
        </xdr:from>
        <xdr:to>
          <xdr:col>13</xdr:col>
          <xdr:colOff>276225</xdr:colOff>
          <xdr:row>111</xdr:row>
          <xdr:rowOff>238125</xdr:rowOff>
        </xdr:to>
        <xdr:sp macro="" textlink="">
          <xdr:nvSpPr>
            <xdr:cNvPr id="31079" name="Check Box 359" hidden="1">
              <a:extLst>
                <a:ext uri="{63B3BB69-23CF-44E3-9099-C40C66FF867C}">
                  <a14:compatExt spid="_x0000_s31079"/>
                </a:ext>
                <a:ext uri="{FF2B5EF4-FFF2-40B4-BE49-F238E27FC236}">
                  <a16:creationId xmlns:a16="http://schemas.microsoft.com/office/drawing/2014/main" id="{00000000-0008-0000-0400-000067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111</xdr:row>
          <xdr:rowOff>28575</xdr:rowOff>
        </xdr:from>
        <xdr:to>
          <xdr:col>20</xdr:col>
          <xdr:colOff>276225</xdr:colOff>
          <xdr:row>111</xdr:row>
          <xdr:rowOff>238125</xdr:rowOff>
        </xdr:to>
        <xdr:sp macro="" textlink="">
          <xdr:nvSpPr>
            <xdr:cNvPr id="31080" name="Check Box 360" hidden="1">
              <a:extLst>
                <a:ext uri="{63B3BB69-23CF-44E3-9099-C40C66FF867C}">
                  <a14:compatExt spid="_x0000_s31080"/>
                </a:ext>
                <a:ext uri="{FF2B5EF4-FFF2-40B4-BE49-F238E27FC236}">
                  <a16:creationId xmlns:a16="http://schemas.microsoft.com/office/drawing/2014/main" id="{00000000-0008-0000-0400-000068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111</xdr:row>
          <xdr:rowOff>28575</xdr:rowOff>
        </xdr:from>
        <xdr:to>
          <xdr:col>13</xdr:col>
          <xdr:colOff>276225</xdr:colOff>
          <xdr:row>111</xdr:row>
          <xdr:rowOff>238125</xdr:rowOff>
        </xdr:to>
        <xdr:sp macro="" textlink="">
          <xdr:nvSpPr>
            <xdr:cNvPr id="31081" name="Check Box 361" hidden="1">
              <a:extLst>
                <a:ext uri="{63B3BB69-23CF-44E3-9099-C40C66FF867C}">
                  <a14:compatExt spid="_x0000_s31081"/>
                </a:ext>
                <a:ext uri="{FF2B5EF4-FFF2-40B4-BE49-F238E27FC236}">
                  <a16:creationId xmlns:a16="http://schemas.microsoft.com/office/drawing/2014/main" id="{00000000-0008-0000-0400-000069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111</xdr:row>
          <xdr:rowOff>28575</xdr:rowOff>
        </xdr:from>
        <xdr:to>
          <xdr:col>20</xdr:col>
          <xdr:colOff>276225</xdr:colOff>
          <xdr:row>111</xdr:row>
          <xdr:rowOff>238125</xdr:rowOff>
        </xdr:to>
        <xdr:sp macro="" textlink="">
          <xdr:nvSpPr>
            <xdr:cNvPr id="31082" name="Check Box 362" hidden="1">
              <a:extLst>
                <a:ext uri="{63B3BB69-23CF-44E3-9099-C40C66FF867C}">
                  <a14:compatExt spid="_x0000_s31082"/>
                </a:ext>
                <a:ext uri="{FF2B5EF4-FFF2-40B4-BE49-F238E27FC236}">
                  <a16:creationId xmlns:a16="http://schemas.microsoft.com/office/drawing/2014/main" id="{00000000-0008-0000-0400-00006A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112</xdr:row>
          <xdr:rowOff>28575</xdr:rowOff>
        </xdr:from>
        <xdr:to>
          <xdr:col>13</xdr:col>
          <xdr:colOff>276225</xdr:colOff>
          <xdr:row>112</xdr:row>
          <xdr:rowOff>238125</xdr:rowOff>
        </xdr:to>
        <xdr:sp macro="" textlink="">
          <xdr:nvSpPr>
            <xdr:cNvPr id="31083" name="Check Box 363" hidden="1">
              <a:extLst>
                <a:ext uri="{63B3BB69-23CF-44E3-9099-C40C66FF867C}">
                  <a14:compatExt spid="_x0000_s31083"/>
                </a:ext>
                <a:ext uri="{FF2B5EF4-FFF2-40B4-BE49-F238E27FC236}">
                  <a16:creationId xmlns:a16="http://schemas.microsoft.com/office/drawing/2014/main" id="{00000000-0008-0000-0400-00006B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112</xdr:row>
          <xdr:rowOff>28575</xdr:rowOff>
        </xdr:from>
        <xdr:to>
          <xdr:col>20</xdr:col>
          <xdr:colOff>276225</xdr:colOff>
          <xdr:row>112</xdr:row>
          <xdr:rowOff>238125</xdr:rowOff>
        </xdr:to>
        <xdr:sp macro="" textlink="">
          <xdr:nvSpPr>
            <xdr:cNvPr id="31084" name="Check Box 364" hidden="1">
              <a:extLst>
                <a:ext uri="{63B3BB69-23CF-44E3-9099-C40C66FF867C}">
                  <a14:compatExt spid="_x0000_s31084"/>
                </a:ext>
                <a:ext uri="{FF2B5EF4-FFF2-40B4-BE49-F238E27FC236}">
                  <a16:creationId xmlns:a16="http://schemas.microsoft.com/office/drawing/2014/main" id="{00000000-0008-0000-0400-00006C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112</xdr:row>
          <xdr:rowOff>28575</xdr:rowOff>
        </xdr:from>
        <xdr:to>
          <xdr:col>13</xdr:col>
          <xdr:colOff>276225</xdr:colOff>
          <xdr:row>112</xdr:row>
          <xdr:rowOff>238125</xdr:rowOff>
        </xdr:to>
        <xdr:sp macro="" textlink="">
          <xdr:nvSpPr>
            <xdr:cNvPr id="31085" name="Check Box 365" hidden="1">
              <a:extLst>
                <a:ext uri="{63B3BB69-23CF-44E3-9099-C40C66FF867C}">
                  <a14:compatExt spid="_x0000_s31085"/>
                </a:ext>
                <a:ext uri="{FF2B5EF4-FFF2-40B4-BE49-F238E27FC236}">
                  <a16:creationId xmlns:a16="http://schemas.microsoft.com/office/drawing/2014/main" id="{00000000-0008-0000-0400-00006D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112</xdr:row>
          <xdr:rowOff>28575</xdr:rowOff>
        </xdr:from>
        <xdr:to>
          <xdr:col>20</xdr:col>
          <xdr:colOff>276225</xdr:colOff>
          <xdr:row>112</xdr:row>
          <xdr:rowOff>238125</xdr:rowOff>
        </xdr:to>
        <xdr:sp macro="" textlink="">
          <xdr:nvSpPr>
            <xdr:cNvPr id="31086" name="Check Box 366" hidden="1">
              <a:extLst>
                <a:ext uri="{63B3BB69-23CF-44E3-9099-C40C66FF867C}">
                  <a14:compatExt spid="_x0000_s31086"/>
                </a:ext>
                <a:ext uri="{FF2B5EF4-FFF2-40B4-BE49-F238E27FC236}">
                  <a16:creationId xmlns:a16="http://schemas.microsoft.com/office/drawing/2014/main" id="{00000000-0008-0000-0400-00006E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112</xdr:row>
          <xdr:rowOff>28575</xdr:rowOff>
        </xdr:from>
        <xdr:to>
          <xdr:col>13</xdr:col>
          <xdr:colOff>276225</xdr:colOff>
          <xdr:row>112</xdr:row>
          <xdr:rowOff>238125</xdr:rowOff>
        </xdr:to>
        <xdr:sp macro="" textlink="">
          <xdr:nvSpPr>
            <xdr:cNvPr id="31087" name="Check Box 367" hidden="1">
              <a:extLst>
                <a:ext uri="{63B3BB69-23CF-44E3-9099-C40C66FF867C}">
                  <a14:compatExt spid="_x0000_s31087"/>
                </a:ext>
                <a:ext uri="{FF2B5EF4-FFF2-40B4-BE49-F238E27FC236}">
                  <a16:creationId xmlns:a16="http://schemas.microsoft.com/office/drawing/2014/main" id="{00000000-0008-0000-0400-00006F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112</xdr:row>
          <xdr:rowOff>28575</xdr:rowOff>
        </xdr:from>
        <xdr:to>
          <xdr:col>20</xdr:col>
          <xdr:colOff>276225</xdr:colOff>
          <xdr:row>112</xdr:row>
          <xdr:rowOff>238125</xdr:rowOff>
        </xdr:to>
        <xdr:sp macro="" textlink="">
          <xdr:nvSpPr>
            <xdr:cNvPr id="31088" name="Check Box 368" hidden="1">
              <a:extLst>
                <a:ext uri="{63B3BB69-23CF-44E3-9099-C40C66FF867C}">
                  <a14:compatExt spid="_x0000_s31088"/>
                </a:ext>
                <a:ext uri="{FF2B5EF4-FFF2-40B4-BE49-F238E27FC236}">
                  <a16:creationId xmlns:a16="http://schemas.microsoft.com/office/drawing/2014/main" id="{00000000-0008-0000-0400-000070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121</xdr:row>
          <xdr:rowOff>28575</xdr:rowOff>
        </xdr:from>
        <xdr:to>
          <xdr:col>10</xdr:col>
          <xdr:colOff>114300</xdr:colOff>
          <xdr:row>121</xdr:row>
          <xdr:rowOff>228600</xdr:rowOff>
        </xdr:to>
        <xdr:sp macro="" textlink="">
          <xdr:nvSpPr>
            <xdr:cNvPr id="31091" name="Check Box 371" hidden="1">
              <a:extLst>
                <a:ext uri="{63B3BB69-23CF-44E3-9099-C40C66FF867C}">
                  <a14:compatExt spid="_x0000_s31091"/>
                </a:ext>
                <a:ext uri="{FF2B5EF4-FFF2-40B4-BE49-F238E27FC236}">
                  <a16:creationId xmlns:a16="http://schemas.microsoft.com/office/drawing/2014/main" id="{00000000-0008-0000-0400-000073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121</xdr:row>
          <xdr:rowOff>19050</xdr:rowOff>
        </xdr:from>
        <xdr:to>
          <xdr:col>11</xdr:col>
          <xdr:colOff>142875</xdr:colOff>
          <xdr:row>121</xdr:row>
          <xdr:rowOff>219075</xdr:rowOff>
        </xdr:to>
        <xdr:sp macro="" textlink="">
          <xdr:nvSpPr>
            <xdr:cNvPr id="31092" name="Check Box 372" hidden="1">
              <a:extLst>
                <a:ext uri="{63B3BB69-23CF-44E3-9099-C40C66FF867C}">
                  <a14:compatExt spid="_x0000_s31092"/>
                </a:ext>
                <a:ext uri="{FF2B5EF4-FFF2-40B4-BE49-F238E27FC236}">
                  <a16:creationId xmlns:a16="http://schemas.microsoft.com/office/drawing/2014/main" id="{00000000-0008-0000-0400-000074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43961</xdr:colOff>
      <xdr:row>121</xdr:row>
      <xdr:rowOff>65942</xdr:rowOff>
    </xdr:from>
    <xdr:to>
      <xdr:col>26</xdr:col>
      <xdr:colOff>139211</xdr:colOff>
      <xdr:row>121</xdr:row>
      <xdr:rowOff>183173</xdr:rowOff>
    </xdr:to>
    <xdr:sp macro="" textlink="">
      <xdr:nvSpPr>
        <xdr:cNvPr id="15" name="Pfeil: nach unten 14">
          <a:extLst>
            <a:ext uri="{FF2B5EF4-FFF2-40B4-BE49-F238E27FC236}">
              <a16:creationId xmlns:a16="http://schemas.microsoft.com/office/drawing/2014/main" id="{173C4ADE-E77E-4067-B0E9-812082D5E760}"/>
            </a:ext>
          </a:extLst>
        </xdr:cNvPr>
        <xdr:cNvSpPr/>
      </xdr:nvSpPr>
      <xdr:spPr>
        <a:xfrm>
          <a:off x="8511686" y="28317092"/>
          <a:ext cx="95250" cy="117231"/>
        </a:xfrm>
        <a:prstGeom prst="downArrow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46</xdr:row>
          <xdr:rowOff>28575</xdr:rowOff>
        </xdr:from>
        <xdr:to>
          <xdr:col>13</xdr:col>
          <xdr:colOff>276225</xdr:colOff>
          <xdr:row>46</xdr:row>
          <xdr:rowOff>238125</xdr:rowOff>
        </xdr:to>
        <xdr:sp macro="" textlink="">
          <xdr:nvSpPr>
            <xdr:cNvPr id="31093" name="Check Box 373" hidden="1">
              <a:extLst>
                <a:ext uri="{63B3BB69-23CF-44E3-9099-C40C66FF867C}">
                  <a14:compatExt spid="_x0000_s31093"/>
                </a:ext>
                <a:ext uri="{FF2B5EF4-FFF2-40B4-BE49-F238E27FC236}">
                  <a16:creationId xmlns:a16="http://schemas.microsoft.com/office/drawing/2014/main" id="{00000000-0008-0000-0400-000075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28575</xdr:rowOff>
        </xdr:from>
        <xdr:to>
          <xdr:col>20</xdr:col>
          <xdr:colOff>276225</xdr:colOff>
          <xdr:row>46</xdr:row>
          <xdr:rowOff>238125</xdr:rowOff>
        </xdr:to>
        <xdr:sp macro="" textlink="">
          <xdr:nvSpPr>
            <xdr:cNvPr id="31094" name="Check Box 374" hidden="1">
              <a:extLst>
                <a:ext uri="{63B3BB69-23CF-44E3-9099-C40C66FF867C}">
                  <a14:compatExt spid="_x0000_s31094"/>
                </a:ext>
                <a:ext uri="{FF2B5EF4-FFF2-40B4-BE49-F238E27FC236}">
                  <a16:creationId xmlns:a16="http://schemas.microsoft.com/office/drawing/2014/main" id="{00000000-0008-0000-0400-000076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22</xdr:row>
          <xdr:rowOff>28575</xdr:rowOff>
        </xdr:from>
        <xdr:to>
          <xdr:col>13</xdr:col>
          <xdr:colOff>276225</xdr:colOff>
          <xdr:row>22</xdr:row>
          <xdr:rowOff>238125</xdr:rowOff>
        </xdr:to>
        <xdr:sp macro="" textlink="">
          <xdr:nvSpPr>
            <xdr:cNvPr id="31095" name="Check Box 375" hidden="1">
              <a:extLst>
                <a:ext uri="{63B3BB69-23CF-44E3-9099-C40C66FF867C}">
                  <a14:compatExt spid="_x0000_s31095"/>
                </a:ext>
                <a:ext uri="{FF2B5EF4-FFF2-40B4-BE49-F238E27FC236}">
                  <a16:creationId xmlns:a16="http://schemas.microsoft.com/office/drawing/2014/main" id="{00000000-0008-0000-0400-000077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22</xdr:row>
          <xdr:rowOff>28575</xdr:rowOff>
        </xdr:from>
        <xdr:to>
          <xdr:col>6</xdr:col>
          <xdr:colOff>276225</xdr:colOff>
          <xdr:row>22</xdr:row>
          <xdr:rowOff>238125</xdr:rowOff>
        </xdr:to>
        <xdr:sp macro="" textlink="">
          <xdr:nvSpPr>
            <xdr:cNvPr id="31096" name="Check Box 376" hidden="1">
              <a:extLst>
                <a:ext uri="{63B3BB69-23CF-44E3-9099-C40C66FF867C}">
                  <a14:compatExt spid="_x0000_s31096"/>
                </a:ext>
                <a:ext uri="{FF2B5EF4-FFF2-40B4-BE49-F238E27FC236}">
                  <a16:creationId xmlns:a16="http://schemas.microsoft.com/office/drawing/2014/main" id="{00000000-0008-0000-0400-000078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22</xdr:row>
          <xdr:rowOff>28575</xdr:rowOff>
        </xdr:from>
        <xdr:to>
          <xdr:col>27</xdr:col>
          <xdr:colOff>276225</xdr:colOff>
          <xdr:row>22</xdr:row>
          <xdr:rowOff>238125</xdr:rowOff>
        </xdr:to>
        <xdr:sp macro="" textlink="">
          <xdr:nvSpPr>
            <xdr:cNvPr id="31097" name="Check Box 377" hidden="1">
              <a:extLst>
                <a:ext uri="{63B3BB69-23CF-44E3-9099-C40C66FF867C}">
                  <a14:compatExt spid="_x0000_s31097"/>
                </a:ext>
                <a:ext uri="{FF2B5EF4-FFF2-40B4-BE49-F238E27FC236}">
                  <a16:creationId xmlns:a16="http://schemas.microsoft.com/office/drawing/2014/main" id="{00000000-0008-0000-0400-000079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22</xdr:row>
          <xdr:rowOff>28575</xdr:rowOff>
        </xdr:from>
        <xdr:to>
          <xdr:col>20</xdr:col>
          <xdr:colOff>276225</xdr:colOff>
          <xdr:row>22</xdr:row>
          <xdr:rowOff>238125</xdr:rowOff>
        </xdr:to>
        <xdr:sp macro="" textlink="">
          <xdr:nvSpPr>
            <xdr:cNvPr id="31098" name="Check Box 378" hidden="1">
              <a:extLst>
                <a:ext uri="{63B3BB69-23CF-44E3-9099-C40C66FF867C}">
                  <a14:compatExt spid="_x0000_s31098"/>
                </a:ext>
                <a:ext uri="{FF2B5EF4-FFF2-40B4-BE49-F238E27FC236}">
                  <a16:creationId xmlns:a16="http://schemas.microsoft.com/office/drawing/2014/main" id="{00000000-0008-0000-0400-00007A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32</xdr:row>
          <xdr:rowOff>28575</xdr:rowOff>
        </xdr:from>
        <xdr:to>
          <xdr:col>13</xdr:col>
          <xdr:colOff>276225</xdr:colOff>
          <xdr:row>32</xdr:row>
          <xdr:rowOff>238125</xdr:rowOff>
        </xdr:to>
        <xdr:sp macro="" textlink="">
          <xdr:nvSpPr>
            <xdr:cNvPr id="31099" name="Check Box 379" hidden="1">
              <a:extLst>
                <a:ext uri="{63B3BB69-23CF-44E3-9099-C40C66FF867C}">
                  <a14:compatExt spid="_x0000_s31099"/>
                </a:ext>
                <a:ext uri="{FF2B5EF4-FFF2-40B4-BE49-F238E27FC236}">
                  <a16:creationId xmlns:a16="http://schemas.microsoft.com/office/drawing/2014/main" id="{00000000-0008-0000-0400-00007B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32</xdr:row>
          <xdr:rowOff>28575</xdr:rowOff>
        </xdr:from>
        <xdr:to>
          <xdr:col>6</xdr:col>
          <xdr:colOff>276225</xdr:colOff>
          <xdr:row>32</xdr:row>
          <xdr:rowOff>238125</xdr:rowOff>
        </xdr:to>
        <xdr:sp macro="" textlink="">
          <xdr:nvSpPr>
            <xdr:cNvPr id="31100" name="Check Box 380" hidden="1">
              <a:extLst>
                <a:ext uri="{63B3BB69-23CF-44E3-9099-C40C66FF867C}">
                  <a14:compatExt spid="_x0000_s31100"/>
                </a:ext>
                <a:ext uri="{FF2B5EF4-FFF2-40B4-BE49-F238E27FC236}">
                  <a16:creationId xmlns:a16="http://schemas.microsoft.com/office/drawing/2014/main" id="{00000000-0008-0000-0400-00007C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32</xdr:row>
          <xdr:rowOff>28575</xdr:rowOff>
        </xdr:from>
        <xdr:to>
          <xdr:col>27</xdr:col>
          <xdr:colOff>276225</xdr:colOff>
          <xdr:row>32</xdr:row>
          <xdr:rowOff>238125</xdr:rowOff>
        </xdr:to>
        <xdr:sp macro="" textlink="">
          <xdr:nvSpPr>
            <xdr:cNvPr id="31101" name="Check Box 381" hidden="1">
              <a:extLst>
                <a:ext uri="{63B3BB69-23CF-44E3-9099-C40C66FF867C}">
                  <a14:compatExt spid="_x0000_s31101"/>
                </a:ext>
                <a:ext uri="{FF2B5EF4-FFF2-40B4-BE49-F238E27FC236}">
                  <a16:creationId xmlns:a16="http://schemas.microsoft.com/office/drawing/2014/main" id="{00000000-0008-0000-0400-00007D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28575</xdr:rowOff>
        </xdr:from>
        <xdr:to>
          <xdr:col>20</xdr:col>
          <xdr:colOff>276225</xdr:colOff>
          <xdr:row>32</xdr:row>
          <xdr:rowOff>238125</xdr:rowOff>
        </xdr:to>
        <xdr:sp macro="" textlink="">
          <xdr:nvSpPr>
            <xdr:cNvPr id="31102" name="Check Box 382" hidden="1">
              <a:extLst>
                <a:ext uri="{63B3BB69-23CF-44E3-9099-C40C66FF867C}">
                  <a14:compatExt spid="_x0000_s31102"/>
                </a:ext>
                <a:ext uri="{FF2B5EF4-FFF2-40B4-BE49-F238E27FC236}">
                  <a16:creationId xmlns:a16="http://schemas.microsoft.com/office/drawing/2014/main" id="{00000000-0008-0000-0400-00007E7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542925</xdr:colOff>
          <xdr:row>0</xdr:row>
          <xdr:rowOff>123825</xdr:rowOff>
        </xdr:from>
        <xdr:to>
          <xdr:col>2</xdr:col>
          <xdr:colOff>161925</xdr:colOff>
          <xdr:row>2</xdr:row>
          <xdr:rowOff>19050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6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back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59" Type="http://schemas.openxmlformats.org/officeDocument/2006/relationships/ctrlProp" Target="../ctrlProps/ctrlProp155.xml"/><Relationship Id="rId170" Type="http://schemas.openxmlformats.org/officeDocument/2006/relationships/ctrlProp" Target="../ctrlProps/ctrlProp166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53" Type="http://schemas.openxmlformats.org/officeDocument/2006/relationships/ctrlProp" Target="../ctrlProps/ctrlProp49.xml"/><Relationship Id="rId74" Type="http://schemas.openxmlformats.org/officeDocument/2006/relationships/ctrlProp" Target="../ctrlProps/ctrlProp70.xml"/><Relationship Id="rId128" Type="http://schemas.openxmlformats.org/officeDocument/2006/relationships/ctrlProp" Target="../ctrlProps/ctrlProp124.xml"/><Relationship Id="rId149" Type="http://schemas.openxmlformats.org/officeDocument/2006/relationships/ctrlProp" Target="../ctrlProps/ctrlProp145.xml"/><Relationship Id="rId5" Type="http://schemas.openxmlformats.org/officeDocument/2006/relationships/ctrlProp" Target="../ctrlProps/ctrlProp1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2" Type="http://schemas.openxmlformats.org/officeDocument/2006/relationships/ctrlProp" Target="../ctrlProps/ctrlProp18.xml"/><Relationship Id="rId43" Type="http://schemas.openxmlformats.org/officeDocument/2006/relationships/ctrlProp" Target="../ctrlProps/ctrlProp39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139" Type="http://schemas.openxmlformats.org/officeDocument/2006/relationships/ctrlProp" Target="../ctrlProps/ctrlProp135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71" Type="http://schemas.openxmlformats.org/officeDocument/2006/relationships/ctrlProp" Target="../ctrlProps/ctrlProp167.xml"/><Relationship Id="rId12" Type="http://schemas.openxmlformats.org/officeDocument/2006/relationships/ctrlProp" Target="../ctrlProps/ctrlProp8.xml"/><Relationship Id="rId33" Type="http://schemas.openxmlformats.org/officeDocument/2006/relationships/ctrlProp" Target="../ctrlProps/ctrlProp29.xml"/><Relationship Id="rId108" Type="http://schemas.openxmlformats.org/officeDocument/2006/relationships/ctrlProp" Target="../ctrlProps/ctrlProp104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5" Type="http://schemas.openxmlformats.org/officeDocument/2006/relationships/ctrlProp" Target="../ctrlProps/ctrlProp71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61" Type="http://schemas.openxmlformats.org/officeDocument/2006/relationships/ctrlProp" Target="../ctrlProps/ctrlProp15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44" Type="http://schemas.openxmlformats.org/officeDocument/2006/relationships/ctrlProp" Target="../ctrlProps/ctrlProp40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151" Type="http://schemas.openxmlformats.org/officeDocument/2006/relationships/ctrlProp" Target="../ctrlProps/ctrlProp147.xml"/><Relationship Id="rId156" Type="http://schemas.openxmlformats.org/officeDocument/2006/relationships/ctrlProp" Target="../ctrlProps/ctrlProp152.xml"/><Relationship Id="rId172" Type="http://schemas.openxmlformats.org/officeDocument/2006/relationships/ctrlProp" Target="../ctrlProps/ctrlProp168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141" Type="http://schemas.openxmlformats.org/officeDocument/2006/relationships/ctrlProp" Target="../ctrlProps/ctrlProp137.xml"/><Relationship Id="rId146" Type="http://schemas.openxmlformats.org/officeDocument/2006/relationships/ctrlProp" Target="../ctrlProps/ctrlProp142.xml"/><Relationship Id="rId167" Type="http://schemas.openxmlformats.org/officeDocument/2006/relationships/ctrlProp" Target="../ctrlProps/ctrlProp163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162" Type="http://schemas.openxmlformats.org/officeDocument/2006/relationships/ctrlProp" Target="../ctrlProps/ctrlProp15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52" Type="http://schemas.openxmlformats.org/officeDocument/2006/relationships/ctrlProp" Target="../ctrlProps/ctrlProp148.xml"/><Relationship Id="rId173" Type="http://schemas.openxmlformats.org/officeDocument/2006/relationships/ctrlProp" Target="../ctrlProps/ctrlProp169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168" Type="http://schemas.openxmlformats.org/officeDocument/2006/relationships/ctrlProp" Target="../ctrlProps/ctrlProp16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148" Type="http://schemas.openxmlformats.org/officeDocument/2006/relationships/ctrlProp" Target="../ctrlProps/ctrlProp144.xml"/><Relationship Id="rId164" Type="http://schemas.openxmlformats.org/officeDocument/2006/relationships/ctrlProp" Target="../ctrlProps/ctrlProp160.xml"/><Relationship Id="rId169" Type="http://schemas.openxmlformats.org/officeDocument/2006/relationships/ctrlProp" Target="../ctrlProps/ctrlProp16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26" Type="http://schemas.openxmlformats.org/officeDocument/2006/relationships/ctrlProp" Target="../ctrlProps/ctrlProp22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54" Type="http://schemas.openxmlformats.org/officeDocument/2006/relationships/ctrlProp" Target="../ctrlProps/ctrlProp150.xml"/><Relationship Id="rId16" Type="http://schemas.openxmlformats.org/officeDocument/2006/relationships/ctrlProp" Target="../ctrlProps/ctrlProp12.xml"/><Relationship Id="rId37" Type="http://schemas.openxmlformats.org/officeDocument/2006/relationships/ctrlProp" Target="../ctrlProps/ctrlProp33.xml"/><Relationship Id="rId58" Type="http://schemas.openxmlformats.org/officeDocument/2006/relationships/ctrlProp" Target="../ctrlProps/ctrlProp54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44" Type="http://schemas.openxmlformats.org/officeDocument/2006/relationships/ctrlProp" Target="../ctrlProps/ctrlProp140.xml"/><Relationship Id="rId90" Type="http://schemas.openxmlformats.org/officeDocument/2006/relationships/ctrlProp" Target="../ctrlProps/ctrlProp86.xml"/><Relationship Id="rId165" Type="http://schemas.openxmlformats.org/officeDocument/2006/relationships/ctrlProp" Target="../ctrlProps/ctrlProp161.xml"/><Relationship Id="rId27" Type="http://schemas.openxmlformats.org/officeDocument/2006/relationships/ctrlProp" Target="../ctrlProps/ctrlProp23.xml"/><Relationship Id="rId48" Type="http://schemas.openxmlformats.org/officeDocument/2006/relationships/ctrlProp" Target="../ctrlProps/ctrlProp44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34" Type="http://schemas.openxmlformats.org/officeDocument/2006/relationships/ctrlProp" Target="../ctrlProps/ctrlProp130.xml"/><Relationship Id="rId80" Type="http://schemas.openxmlformats.org/officeDocument/2006/relationships/ctrlProp" Target="../ctrlProps/ctrlProp76.xml"/><Relationship Id="rId155" Type="http://schemas.openxmlformats.org/officeDocument/2006/relationships/ctrlProp" Target="../ctrlProps/ctrlProp151.xml"/><Relationship Id="rId17" Type="http://schemas.openxmlformats.org/officeDocument/2006/relationships/ctrlProp" Target="../ctrlProps/ctrlProp13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24" Type="http://schemas.openxmlformats.org/officeDocument/2006/relationships/ctrlProp" Target="../ctrlProps/ctrlProp120.xml"/><Relationship Id="rId70" Type="http://schemas.openxmlformats.org/officeDocument/2006/relationships/ctrlProp" Target="../ctrlProps/ctrlProp66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66" Type="http://schemas.openxmlformats.org/officeDocument/2006/relationships/ctrlProp" Target="../ctrlProps/ctrlProp16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82.xml"/><Relationship Id="rId21" Type="http://schemas.openxmlformats.org/officeDocument/2006/relationships/ctrlProp" Target="../ctrlProps/ctrlProp186.xml"/><Relationship Id="rId42" Type="http://schemas.openxmlformats.org/officeDocument/2006/relationships/ctrlProp" Target="../ctrlProps/ctrlProp207.xml"/><Relationship Id="rId63" Type="http://schemas.openxmlformats.org/officeDocument/2006/relationships/ctrlProp" Target="../ctrlProps/ctrlProp228.xml"/><Relationship Id="rId84" Type="http://schemas.openxmlformats.org/officeDocument/2006/relationships/ctrlProp" Target="../ctrlProps/ctrlProp249.xml"/><Relationship Id="rId138" Type="http://schemas.openxmlformats.org/officeDocument/2006/relationships/ctrlProp" Target="../ctrlProps/ctrlProp303.xml"/><Relationship Id="rId159" Type="http://schemas.openxmlformats.org/officeDocument/2006/relationships/ctrlProp" Target="../ctrlProps/ctrlProp324.xml"/><Relationship Id="rId170" Type="http://schemas.openxmlformats.org/officeDocument/2006/relationships/ctrlProp" Target="../ctrlProps/ctrlProp335.xml"/><Relationship Id="rId191" Type="http://schemas.openxmlformats.org/officeDocument/2006/relationships/ctrlProp" Target="../ctrlProps/ctrlProp356.xml"/><Relationship Id="rId107" Type="http://schemas.openxmlformats.org/officeDocument/2006/relationships/ctrlProp" Target="../ctrlProps/ctrlProp272.xml"/><Relationship Id="rId11" Type="http://schemas.openxmlformats.org/officeDocument/2006/relationships/ctrlProp" Target="../ctrlProps/ctrlProp176.xml"/><Relationship Id="rId32" Type="http://schemas.openxmlformats.org/officeDocument/2006/relationships/ctrlProp" Target="../ctrlProps/ctrlProp197.xml"/><Relationship Id="rId53" Type="http://schemas.openxmlformats.org/officeDocument/2006/relationships/ctrlProp" Target="../ctrlProps/ctrlProp218.xml"/><Relationship Id="rId74" Type="http://schemas.openxmlformats.org/officeDocument/2006/relationships/ctrlProp" Target="../ctrlProps/ctrlProp239.xml"/><Relationship Id="rId128" Type="http://schemas.openxmlformats.org/officeDocument/2006/relationships/ctrlProp" Target="../ctrlProps/ctrlProp293.xml"/><Relationship Id="rId149" Type="http://schemas.openxmlformats.org/officeDocument/2006/relationships/ctrlProp" Target="../ctrlProps/ctrlProp314.xml"/><Relationship Id="rId5" Type="http://schemas.openxmlformats.org/officeDocument/2006/relationships/ctrlProp" Target="../ctrlProps/ctrlProp170.xml"/><Relationship Id="rId95" Type="http://schemas.openxmlformats.org/officeDocument/2006/relationships/ctrlProp" Target="../ctrlProps/ctrlProp260.xml"/><Relationship Id="rId160" Type="http://schemas.openxmlformats.org/officeDocument/2006/relationships/ctrlProp" Target="../ctrlProps/ctrlProp325.xml"/><Relationship Id="rId181" Type="http://schemas.openxmlformats.org/officeDocument/2006/relationships/ctrlProp" Target="../ctrlProps/ctrlProp346.xml"/><Relationship Id="rId22" Type="http://schemas.openxmlformats.org/officeDocument/2006/relationships/ctrlProp" Target="../ctrlProps/ctrlProp187.xml"/><Relationship Id="rId43" Type="http://schemas.openxmlformats.org/officeDocument/2006/relationships/ctrlProp" Target="../ctrlProps/ctrlProp208.xml"/><Relationship Id="rId64" Type="http://schemas.openxmlformats.org/officeDocument/2006/relationships/ctrlProp" Target="../ctrlProps/ctrlProp229.xml"/><Relationship Id="rId118" Type="http://schemas.openxmlformats.org/officeDocument/2006/relationships/ctrlProp" Target="../ctrlProps/ctrlProp283.xml"/><Relationship Id="rId139" Type="http://schemas.openxmlformats.org/officeDocument/2006/relationships/ctrlProp" Target="../ctrlProps/ctrlProp304.xml"/><Relationship Id="rId85" Type="http://schemas.openxmlformats.org/officeDocument/2006/relationships/ctrlProp" Target="../ctrlProps/ctrlProp250.xml"/><Relationship Id="rId150" Type="http://schemas.openxmlformats.org/officeDocument/2006/relationships/ctrlProp" Target="../ctrlProps/ctrlProp315.xml"/><Relationship Id="rId171" Type="http://schemas.openxmlformats.org/officeDocument/2006/relationships/ctrlProp" Target="../ctrlProps/ctrlProp336.xml"/><Relationship Id="rId192" Type="http://schemas.openxmlformats.org/officeDocument/2006/relationships/ctrlProp" Target="../ctrlProps/ctrlProp357.xml"/><Relationship Id="rId12" Type="http://schemas.openxmlformats.org/officeDocument/2006/relationships/ctrlProp" Target="../ctrlProps/ctrlProp177.xml"/><Relationship Id="rId33" Type="http://schemas.openxmlformats.org/officeDocument/2006/relationships/ctrlProp" Target="../ctrlProps/ctrlProp198.xml"/><Relationship Id="rId108" Type="http://schemas.openxmlformats.org/officeDocument/2006/relationships/ctrlProp" Target="../ctrlProps/ctrlProp273.xml"/><Relationship Id="rId129" Type="http://schemas.openxmlformats.org/officeDocument/2006/relationships/ctrlProp" Target="../ctrlProps/ctrlProp294.xml"/><Relationship Id="rId54" Type="http://schemas.openxmlformats.org/officeDocument/2006/relationships/ctrlProp" Target="../ctrlProps/ctrlProp219.xml"/><Relationship Id="rId75" Type="http://schemas.openxmlformats.org/officeDocument/2006/relationships/ctrlProp" Target="../ctrlProps/ctrlProp240.xml"/><Relationship Id="rId96" Type="http://schemas.openxmlformats.org/officeDocument/2006/relationships/ctrlProp" Target="../ctrlProps/ctrlProp261.xml"/><Relationship Id="rId140" Type="http://schemas.openxmlformats.org/officeDocument/2006/relationships/ctrlProp" Target="../ctrlProps/ctrlProp305.xml"/><Relationship Id="rId161" Type="http://schemas.openxmlformats.org/officeDocument/2006/relationships/ctrlProp" Target="../ctrlProps/ctrlProp326.xml"/><Relationship Id="rId182" Type="http://schemas.openxmlformats.org/officeDocument/2006/relationships/ctrlProp" Target="../ctrlProps/ctrlProp347.xml"/><Relationship Id="rId6" Type="http://schemas.openxmlformats.org/officeDocument/2006/relationships/ctrlProp" Target="../ctrlProps/ctrlProp171.xml"/><Relationship Id="rId23" Type="http://schemas.openxmlformats.org/officeDocument/2006/relationships/ctrlProp" Target="../ctrlProps/ctrlProp188.xml"/><Relationship Id="rId119" Type="http://schemas.openxmlformats.org/officeDocument/2006/relationships/ctrlProp" Target="../ctrlProps/ctrlProp284.xml"/><Relationship Id="rId44" Type="http://schemas.openxmlformats.org/officeDocument/2006/relationships/ctrlProp" Target="../ctrlProps/ctrlProp209.xml"/><Relationship Id="rId65" Type="http://schemas.openxmlformats.org/officeDocument/2006/relationships/ctrlProp" Target="../ctrlProps/ctrlProp230.xml"/><Relationship Id="rId86" Type="http://schemas.openxmlformats.org/officeDocument/2006/relationships/ctrlProp" Target="../ctrlProps/ctrlProp251.xml"/><Relationship Id="rId130" Type="http://schemas.openxmlformats.org/officeDocument/2006/relationships/ctrlProp" Target="../ctrlProps/ctrlProp295.xml"/><Relationship Id="rId151" Type="http://schemas.openxmlformats.org/officeDocument/2006/relationships/ctrlProp" Target="../ctrlProps/ctrlProp316.xml"/><Relationship Id="rId172" Type="http://schemas.openxmlformats.org/officeDocument/2006/relationships/ctrlProp" Target="../ctrlProps/ctrlProp337.xml"/><Relationship Id="rId193" Type="http://schemas.openxmlformats.org/officeDocument/2006/relationships/ctrlProp" Target="../ctrlProps/ctrlProp358.xml"/><Relationship Id="rId13" Type="http://schemas.openxmlformats.org/officeDocument/2006/relationships/ctrlProp" Target="../ctrlProps/ctrlProp178.xml"/><Relationship Id="rId109" Type="http://schemas.openxmlformats.org/officeDocument/2006/relationships/ctrlProp" Target="../ctrlProps/ctrlProp274.xml"/><Relationship Id="rId34" Type="http://schemas.openxmlformats.org/officeDocument/2006/relationships/ctrlProp" Target="../ctrlProps/ctrlProp199.xml"/><Relationship Id="rId55" Type="http://schemas.openxmlformats.org/officeDocument/2006/relationships/ctrlProp" Target="../ctrlProps/ctrlProp220.xml"/><Relationship Id="rId76" Type="http://schemas.openxmlformats.org/officeDocument/2006/relationships/ctrlProp" Target="../ctrlProps/ctrlProp241.xml"/><Relationship Id="rId97" Type="http://schemas.openxmlformats.org/officeDocument/2006/relationships/ctrlProp" Target="../ctrlProps/ctrlProp262.xml"/><Relationship Id="rId120" Type="http://schemas.openxmlformats.org/officeDocument/2006/relationships/ctrlProp" Target="../ctrlProps/ctrlProp285.xml"/><Relationship Id="rId141" Type="http://schemas.openxmlformats.org/officeDocument/2006/relationships/ctrlProp" Target="../ctrlProps/ctrlProp306.xml"/><Relationship Id="rId7" Type="http://schemas.openxmlformats.org/officeDocument/2006/relationships/ctrlProp" Target="../ctrlProps/ctrlProp172.xml"/><Relationship Id="rId162" Type="http://schemas.openxmlformats.org/officeDocument/2006/relationships/ctrlProp" Target="../ctrlProps/ctrlProp327.xml"/><Relationship Id="rId183" Type="http://schemas.openxmlformats.org/officeDocument/2006/relationships/ctrlProp" Target="../ctrlProps/ctrlProp34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94.xml"/><Relationship Id="rId24" Type="http://schemas.openxmlformats.org/officeDocument/2006/relationships/ctrlProp" Target="../ctrlProps/ctrlProp189.xml"/><Relationship Id="rId40" Type="http://schemas.openxmlformats.org/officeDocument/2006/relationships/ctrlProp" Target="../ctrlProps/ctrlProp205.xml"/><Relationship Id="rId45" Type="http://schemas.openxmlformats.org/officeDocument/2006/relationships/ctrlProp" Target="../ctrlProps/ctrlProp210.xml"/><Relationship Id="rId66" Type="http://schemas.openxmlformats.org/officeDocument/2006/relationships/ctrlProp" Target="../ctrlProps/ctrlProp231.xml"/><Relationship Id="rId87" Type="http://schemas.openxmlformats.org/officeDocument/2006/relationships/ctrlProp" Target="../ctrlProps/ctrlProp252.xml"/><Relationship Id="rId110" Type="http://schemas.openxmlformats.org/officeDocument/2006/relationships/ctrlProp" Target="../ctrlProps/ctrlProp275.xml"/><Relationship Id="rId115" Type="http://schemas.openxmlformats.org/officeDocument/2006/relationships/ctrlProp" Target="../ctrlProps/ctrlProp280.xml"/><Relationship Id="rId131" Type="http://schemas.openxmlformats.org/officeDocument/2006/relationships/ctrlProp" Target="../ctrlProps/ctrlProp296.xml"/><Relationship Id="rId136" Type="http://schemas.openxmlformats.org/officeDocument/2006/relationships/ctrlProp" Target="../ctrlProps/ctrlProp301.xml"/><Relationship Id="rId157" Type="http://schemas.openxmlformats.org/officeDocument/2006/relationships/ctrlProp" Target="../ctrlProps/ctrlProp322.xml"/><Relationship Id="rId178" Type="http://schemas.openxmlformats.org/officeDocument/2006/relationships/ctrlProp" Target="../ctrlProps/ctrlProp343.xml"/><Relationship Id="rId61" Type="http://schemas.openxmlformats.org/officeDocument/2006/relationships/ctrlProp" Target="../ctrlProps/ctrlProp226.xml"/><Relationship Id="rId82" Type="http://schemas.openxmlformats.org/officeDocument/2006/relationships/ctrlProp" Target="../ctrlProps/ctrlProp247.xml"/><Relationship Id="rId152" Type="http://schemas.openxmlformats.org/officeDocument/2006/relationships/ctrlProp" Target="../ctrlProps/ctrlProp317.xml"/><Relationship Id="rId173" Type="http://schemas.openxmlformats.org/officeDocument/2006/relationships/ctrlProp" Target="../ctrlProps/ctrlProp338.xml"/><Relationship Id="rId194" Type="http://schemas.openxmlformats.org/officeDocument/2006/relationships/ctrlProp" Target="../ctrlProps/ctrlProp359.xml"/><Relationship Id="rId199" Type="http://schemas.openxmlformats.org/officeDocument/2006/relationships/ctrlProp" Target="../ctrlProps/ctrlProp364.xml"/><Relationship Id="rId19" Type="http://schemas.openxmlformats.org/officeDocument/2006/relationships/ctrlProp" Target="../ctrlProps/ctrlProp184.xml"/><Relationship Id="rId14" Type="http://schemas.openxmlformats.org/officeDocument/2006/relationships/ctrlProp" Target="../ctrlProps/ctrlProp179.xml"/><Relationship Id="rId30" Type="http://schemas.openxmlformats.org/officeDocument/2006/relationships/ctrlProp" Target="../ctrlProps/ctrlProp195.xml"/><Relationship Id="rId35" Type="http://schemas.openxmlformats.org/officeDocument/2006/relationships/ctrlProp" Target="../ctrlProps/ctrlProp200.xml"/><Relationship Id="rId56" Type="http://schemas.openxmlformats.org/officeDocument/2006/relationships/ctrlProp" Target="../ctrlProps/ctrlProp221.xml"/><Relationship Id="rId77" Type="http://schemas.openxmlformats.org/officeDocument/2006/relationships/ctrlProp" Target="../ctrlProps/ctrlProp242.xml"/><Relationship Id="rId100" Type="http://schemas.openxmlformats.org/officeDocument/2006/relationships/ctrlProp" Target="../ctrlProps/ctrlProp265.xml"/><Relationship Id="rId105" Type="http://schemas.openxmlformats.org/officeDocument/2006/relationships/ctrlProp" Target="../ctrlProps/ctrlProp270.xml"/><Relationship Id="rId126" Type="http://schemas.openxmlformats.org/officeDocument/2006/relationships/ctrlProp" Target="../ctrlProps/ctrlProp291.xml"/><Relationship Id="rId147" Type="http://schemas.openxmlformats.org/officeDocument/2006/relationships/ctrlProp" Target="../ctrlProps/ctrlProp312.xml"/><Relationship Id="rId168" Type="http://schemas.openxmlformats.org/officeDocument/2006/relationships/ctrlProp" Target="../ctrlProps/ctrlProp333.xml"/><Relationship Id="rId8" Type="http://schemas.openxmlformats.org/officeDocument/2006/relationships/ctrlProp" Target="../ctrlProps/ctrlProp173.xml"/><Relationship Id="rId51" Type="http://schemas.openxmlformats.org/officeDocument/2006/relationships/ctrlProp" Target="../ctrlProps/ctrlProp216.xml"/><Relationship Id="rId72" Type="http://schemas.openxmlformats.org/officeDocument/2006/relationships/ctrlProp" Target="../ctrlProps/ctrlProp237.xml"/><Relationship Id="rId93" Type="http://schemas.openxmlformats.org/officeDocument/2006/relationships/ctrlProp" Target="../ctrlProps/ctrlProp258.xml"/><Relationship Id="rId98" Type="http://schemas.openxmlformats.org/officeDocument/2006/relationships/ctrlProp" Target="../ctrlProps/ctrlProp263.xml"/><Relationship Id="rId121" Type="http://schemas.openxmlformats.org/officeDocument/2006/relationships/ctrlProp" Target="../ctrlProps/ctrlProp286.xml"/><Relationship Id="rId142" Type="http://schemas.openxmlformats.org/officeDocument/2006/relationships/ctrlProp" Target="../ctrlProps/ctrlProp307.xml"/><Relationship Id="rId163" Type="http://schemas.openxmlformats.org/officeDocument/2006/relationships/ctrlProp" Target="../ctrlProps/ctrlProp328.xml"/><Relationship Id="rId184" Type="http://schemas.openxmlformats.org/officeDocument/2006/relationships/ctrlProp" Target="../ctrlProps/ctrlProp349.xml"/><Relationship Id="rId189" Type="http://schemas.openxmlformats.org/officeDocument/2006/relationships/ctrlProp" Target="../ctrlProps/ctrlProp354.xml"/><Relationship Id="rId3" Type="http://schemas.openxmlformats.org/officeDocument/2006/relationships/vmlDrawing" Target="../drawings/vmlDrawing4.vml"/><Relationship Id="rId25" Type="http://schemas.openxmlformats.org/officeDocument/2006/relationships/ctrlProp" Target="../ctrlProps/ctrlProp190.xml"/><Relationship Id="rId46" Type="http://schemas.openxmlformats.org/officeDocument/2006/relationships/ctrlProp" Target="../ctrlProps/ctrlProp211.xml"/><Relationship Id="rId67" Type="http://schemas.openxmlformats.org/officeDocument/2006/relationships/ctrlProp" Target="../ctrlProps/ctrlProp232.xml"/><Relationship Id="rId116" Type="http://schemas.openxmlformats.org/officeDocument/2006/relationships/ctrlProp" Target="../ctrlProps/ctrlProp281.xml"/><Relationship Id="rId137" Type="http://schemas.openxmlformats.org/officeDocument/2006/relationships/ctrlProp" Target="../ctrlProps/ctrlProp302.xml"/><Relationship Id="rId158" Type="http://schemas.openxmlformats.org/officeDocument/2006/relationships/ctrlProp" Target="../ctrlProps/ctrlProp323.xml"/><Relationship Id="rId20" Type="http://schemas.openxmlformats.org/officeDocument/2006/relationships/ctrlProp" Target="../ctrlProps/ctrlProp185.xml"/><Relationship Id="rId41" Type="http://schemas.openxmlformats.org/officeDocument/2006/relationships/ctrlProp" Target="../ctrlProps/ctrlProp206.xml"/><Relationship Id="rId62" Type="http://schemas.openxmlformats.org/officeDocument/2006/relationships/ctrlProp" Target="../ctrlProps/ctrlProp227.xml"/><Relationship Id="rId83" Type="http://schemas.openxmlformats.org/officeDocument/2006/relationships/ctrlProp" Target="../ctrlProps/ctrlProp248.xml"/><Relationship Id="rId88" Type="http://schemas.openxmlformats.org/officeDocument/2006/relationships/ctrlProp" Target="../ctrlProps/ctrlProp253.xml"/><Relationship Id="rId111" Type="http://schemas.openxmlformats.org/officeDocument/2006/relationships/ctrlProp" Target="../ctrlProps/ctrlProp276.xml"/><Relationship Id="rId132" Type="http://schemas.openxmlformats.org/officeDocument/2006/relationships/ctrlProp" Target="../ctrlProps/ctrlProp297.xml"/><Relationship Id="rId153" Type="http://schemas.openxmlformats.org/officeDocument/2006/relationships/ctrlProp" Target="../ctrlProps/ctrlProp318.xml"/><Relationship Id="rId174" Type="http://schemas.openxmlformats.org/officeDocument/2006/relationships/ctrlProp" Target="../ctrlProps/ctrlProp339.xml"/><Relationship Id="rId179" Type="http://schemas.openxmlformats.org/officeDocument/2006/relationships/ctrlProp" Target="../ctrlProps/ctrlProp344.xml"/><Relationship Id="rId195" Type="http://schemas.openxmlformats.org/officeDocument/2006/relationships/ctrlProp" Target="../ctrlProps/ctrlProp360.xml"/><Relationship Id="rId190" Type="http://schemas.openxmlformats.org/officeDocument/2006/relationships/ctrlProp" Target="../ctrlProps/ctrlProp355.xml"/><Relationship Id="rId15" Type="http://schemas.openxmlformats.org/officeDocument/2006/relationships/ctrlProp" Target="../ctrlProps/ctrlProp180.xml"/><Relationship Id="rId36" Type="http://schemas.openxmlformats.org/officeDocument/2006/relationships/ctrlProp" Target="../ctrlProps/ctrlProp201.xml"/><Relationship Id="rId57" Type="http://schemas.openxmlformats.org/officeDocument/2006/relationships/ctrlProp" Target="../ctrlProps/ctrlProp222.xml"/><Relationship Id="rId106" Type="http://schemas.openxmlformats.org/officeDocument/2006/relationships/ctrlProp" Target="../ctrlProps/ctrlProp271.xml"/><Relationship Id="rId127" Type="http://schemas.openxmlformats.org/officeDocument/2006/relationships/ctrlProp" Target="../ctrlProps/ctrlProp292.xml"/><Relationship Id="rId10" Type="http://schemas.openxmlformats.org/officeDocument/2006/relationships/ctrlProp" Target="../ctrlProps/ctrlProp175.xml"/><Relationship Id="rId31" Type="http://schemas.openxmlformats.org/officeDocument/2006/relationships/ctrlProp" Target="../ctrlProps/ctrlProp196.xml"/><Relationship Id="rId52" Type="http://schemas.openxmlformats.org/officeDocument/2006/relationships/ctrlProp" Target="../ctrlProps/ctrlProp217.xml"/><Relationship Id="rId73" Type="http://schemas.openxmlformats.org/officeDocument/2006/relationships/ctrlProp" Target="../ctrlProps/ctrlProp238.xml"/><Relationship Id="rId78" Type="http://schemas.openxmlformats.org/officeDocument/2006/relationships/ctrlProp" Target="../ctrlProps/ctrlProp243.xml"/><Relationship Id="rId94" Type="http://schemas.openxmlformats.org/officeDocument/2006/relationships/ctrlProp" Target="../ctrlProps/ctrlProp259.xml"/><Relationship Id="rId99" Type="http://schemas.openxmlformats.org/officeDocument/2006/relationships/ctrlProp" Target="../ctrlProps/ctrlProp264.xml"/><Relationship Id="rId101" Type="http://schemas.openxmlformats.org/officeDocument/2006/relationships/ctrlProp" Target="../ctrlProps/ctrlProp266.xml"/><Relationship Id="rId122" Type="http://schemas.openxmlformats.org/officeDocument/2006/relationships/ctrlProp" Target="../ctrlProps/ctrlProp287.xml"/><Relationship Id="rId143" Type="http://schemas.openxmlformats.org/officeDocument/2006/relationships/ctrlProp" Target="../ctrlProps/ctrlProp308.xml"/><Relationship Id="rId148" Type="http://schemas.openxmlformats.org/officeDocument/2006/relationships/ctrlProp" Target="../ctrlProps/ctrlProp313.xml"/><Relationship Id="rId164" Type="http://schemas.openxmlformats.org/officeDocument/2006/relationships/ctrlProp" Target="../ctrlProps/ctrlProp329.xml"/><Relationship Id="rId169" Type="http://schemas.openxmlformats.org/officeDocument/2006/relationships/ctrlProp" Target="../ctrlProps/ctrlProp334.xml"/><Relationship Id="rId185" Type="http://schemas.openxmlformats.org/officeDocument/2006/relationships/ctrlProp" Target="../ctrlProps/ctrlProp350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174.xml"/><Relationship Id="rId180" Type="http://schemas.openxmlformats.org/officeDocument/2006/relationships/ctrlProp" Target="../ctrlProps/ctrlProp345.xml"/><Relationship Id="rId26" Type="http://schemas.openxmlformats.org/officeDocument/2006/relationships/ctrlProp" Target="../ctrlProps/ctrlProp191.xml"/><Relationship Id="rId47" Type="http://schemas.openxmlformats.org/officeDocument/2006/relationships/ctrlProp" Target="../ctrlProps/ctrlProp212.xml"/><Relationship Id="rId68" Type="http://schemas.openxmlformats.org/officeDocument/2006/relationships/ctrlProp" Target="../ctrlProps/ctrlProp233.xml"/><Relationship Id="rId89" Type="http://schemas.openxmlformats.org/officeDocument/2006/relationships/ctrlProp" Target="../ctrlProps/ctrlProp254.xml"/><Relationship Id="rId112" Type="http://schemas.openxmlformats.org/officeDocument/2006/relationships/ctrlProp" Target="../ctrlProps/ctrlProp277.xml"/><Relationship Id="rId133" Type="http://schemas.openxmlformats.org/officeDocument/2006/relationships/ctrlProp" Target="../ctrlProps/ctrlProp298.xml"/><Relationship Id="rId154" Type="http://schemas.openxmlformats.org/officeDocument/2006/relationships/ctrlProp" Target="../ctrlProps/ctrlProp319.xml"/><Relationship Id="rId175" Type="http://schemas.openxmlformats.org/officeDocument/2006/relationships/ctrlProp" Target="../ctrlProps/ctrlProp340.xml"/><Relationship Id="rId196" Type="http://schemas.openxmlformats.org/officeDocument/2006/relationships/ctrlProp" Target="../ctrlProps/ctrlProp361.xml"/><Relationship Id="rId200" Type="http://schemas.openxmlformats.org/officeDocument/2006/relationships/ctrlProp" Target="../ctrlProps/ctrlProp365.xml"/><Relationship Id="rId16" Type="http://schemas.openxmlformats.org/officeDocument/2006/relationships/ctrlProp" Target="../ctrlProps/ctrlProp181.xml"/><Relationship Id="rId37" Type="http://schemas.openxmlformats.org/officeDocument/2006/relationships/ctrlProp" Target="../ctrlProps/ctrlProp202.xml"/><Relationship Id="rId58" Type="http://schemas.openxmlformats.org/officeDocument/2006/relationships/ctrlProp" Target="../ctrlProps/ctrlProp223.xml"/><Relationship Id="rId79" Type="http://schemas.openxmlformats.org/officeDocument/2006/relationships/ctrlProp" Target="../ctrlProps/ctrlProp244.xml"/><Relationship Id="rId102" Type="http://schemas.openxmlformats.org/officeDocument/2006/relationships/ctrlProp" Target="../ctrlProps/ctrlProp267.xml"/><Relationship Id="rId123" Type="http://schemas.openxmlformats.org/officeDocument/2006/relationships/ctrlProp" Target="../ctrlProps/ctrlProp288.xml"/><Relationship Id="rId144" Type="http://schemas.openxmlformats.org/officeDocument/2006/relationships/ctrlProp" Target="../ctrlProps/ctrlProp309.xml"/><Relationship Id="rId90" Type="http://schemas.openxmlformats.org/officeDocument/2006/relationships/ctrlProp" Target="../ctrlProps/ctrlProp255.xml"/><Relationship Id="rId165" Type="http://schemas.openxmlformats.org/officeDocument/2006/relationships/ctrlProp" Target="../ctrlProps/ctrlProp330.xml"/><Relationship Id="rId186" Type="http://schemas.openxmlformats.org/officeDocument/2006/relationships/ctrlProp" Target="../ctrlProps/ctrlProp351.xml"/><Relationship Id="rId27" Type="http://schemas.openxmlformats.org/officeDocument/2006/relationships/ctrlProp" Target="../ctrlProps/ctrlProp192.xml"/><Relationship Id="rId48" Type="http://schemas.openxmlformats.org/officeDocument/2006/relationships/ctrlProp" Target="../ctrlProps/ctrlProp213.xml"/><Relationship Id="rId69" Type="http://schemas.openxmlformats.org/officeDocument/2006/relationships/ctrlProp" Target="../ctrlProps/ctrlProp234.xml"/><Relationship Id="rId113" Type="http://schemas.openxmlformats.org/officeDocument/2006/relationships/ctrlProp" Target="../ctrlProps/ctrlProp278.xml"/><Relationship Id="rId134" Type="http://schemas.openxmlformats.org/officeDocument/2006/relationships/ctrlProp" Target="../ctrlProps/ctrlProp299.xml"/><Relationship Id="rId80" Type="http://schemas.openxmlformats.org/officeDocument/2006/relationships/ctrlProp" Target="../ctrlProps/ctrlProp245.xml"/><Relationship Id="rId155" Type="http://schemas.openxmlformats.org/officeDocument/2006/relationships/ctrlProp" Target="../ctrlProps/ctrlProp320.xml"/><Relationship Id="rId176" Type="http://schemas.openxmlformats.org/officeDocument/2006/relationships/ctrlProp" Target="../ctrlProps/ctrlProp341.xml"/><Relationship Id="rId197" Type="http://schemas.openxmlformats.org/officeDocument/2006/relationships/ctrlProp" Target="../ctrlProps/ctrlProp362.xml"/><Relationship Id="rId201" Type="http://schemas.openxmlformats.org/officeDocument/2006/relationships/ctrlProp" Target="../ctrlProps/ctrlProp366.xml"/><Relationship Id="rId17" Type="http://schemas.openxmlformats.org/officeDocument/2006/relationships/ctrlProp" Target="../ctrlProps/ctrlProp182.xml"/><Relationship Id="rId38" Type="http://schemas.openxmlformats.org/officeDocument/2006/relationships/ctrlProp" Target="../ctrlProps/ctrlProp203.xml"/><Relationship Id="rId59" Type="http://schemas.openxmlformats.org/officeDocument/2006/relationships/ctrlProp" Target="../ctrlProps/ctrlProp224.xml"/><Relationship Id="rId103" Type="http://schemas.openxmlformats.org/officeDocument/2006/relationships/ctrlProp" Target="../ctrlProps/ctrlProp268.xml"/><Relationship Id="rId124" Type="http://schemas.openxmlformats.org/officeDocument/2006/relationships/ctrlProp" Target="../ctrlProps/ctrlProp289.xml"/><Relationship Id="rId70" Type="http://schemas.openxmlformats.org/officeDocument/2006/relationships/ctrlProp" Target="../ctrlProps/ctrlProp235.xml"/><Relationship Id="rId91" Type="http://schemas.openxmlformats.org/officeDocument/2006/relationships/ctrlProp" Target="../ctrlProps/ctrlProp256.xml"/><Relationship Id="rId145" Type="http://schemas.openxmlformats.org/officeDocument/2006/relationships/ctrlProp" Target="../ctrlProps/ctrlProp310.xml"/><Relationship Id="rId166" Type="http://schemas.openxmlformats.org/officeDocument/2006/relationships/ctrlProp" Target="../ctrlProps/ctrlProp331.xml"/><Relationship Id="rId187" Type="http://schemas.openxmlformats.org/officeDocument/2006/relationships/ctrlProp" Target="../ctrlProps/ctrlProp352.xml"/><Relationship Id="rId1" Type="http://schemas.openxmlformats.org/officeDocument/2006/relationships/printerSettings" Target="../printerSettings/printerSettings3.bin"/><Relationship Id="rId28" Type="http://schemas.openxmlformats.org/officeDocument/2006/relationships/ctrlProp" Target="../ctrlProps/ctrlProp193.xml"/><Relationship Id="rId49" Type="http://schemas.openxmlformats.org/officeDocument/2006/relationships/ctrlProp" Target="../ctrlProps/ctrlProp214.xml"/><Relationship Id="rId114" Type="http://schemas.openxmlformats.org/officeDocument/2006/relationships/ctrlProp" Target="../ctrlProps/ctrlProp279.xml"/><Relationship Id="rId60" Type="http://schemas.openxmlformats.org/officeDocument/2006/relationships/ctrlProp" Target="../ctrlProps/ctrlProp225.xml"/><Relationship Id="rId81" Type="http://schemas.openxmlformats.org/officeDocument/2006/relationships/ctrlProp" Target="../ctrlProps/ctrlProp246.xml"/><Relationship Id="rId135" Type="http://schemas.openxmlformats.org/officeDocument/2006/relationships/ctrlProp" Target="../ctrlProps/ctrlProp300.xml"/><Relationship Id="rId156" Type="http://schemas.openxmlformats.org/officeDocument/2006/relationships/ctrlProp" Target="../ctrlProps/ctrlProp321.xml"/><Relationship Id="rId177" Type="http://schemas.openxmlformats.org/officeDocument/2006/relationships/ctrlProp" Target="../ctrlProps/ctrlProp342.xml"/><Relationship Id="rId198" Type="http://schemas.openxmlformats.org/officeDocument/2006/relationships/ctrlProp" Target="../ctrlProps/ctrlProp363.xml"/><Relationship Id="rId202" Type="http://schemas.openxmlformats.org/officeDocument/2006/relationships/ctrlProp" Target="../ctrlProps/ctrlProp367.xml"/><Relationship Id="rId18" Type="http://schemas.openxmlformats.org/officeDocument/2006/relationships/ctrlProp" Target="../ctrlProps/ctrlProp183.xml"/><Relationship Id="rId39" Type="http://schemas.openxmlformats.org/officeDocument/2006/relationships/ctrlProp" Target="../ctrlProps/ctrlProp204.xml"/><Relationship Id="rId50" Type="http://schemas.openxmlformats.org/officeDocument/2006/relationships/ctrlProp" Target="../ctrlProps/ctrlProp215.xml"/><Relationship Id="rId104" Type="http://schemas.openxmlformats.org/officeDocument/2006/relationships/ctrlProp" Target="../ctrlProps/ctrlProp269.xml"/><Relationship Id="rId125" Type="http://schemas.openxmlformats.org/officeDocument/2006/relationships/ctrlProp" Target="../ctrlProps/ctrlProp290.xml"/><Relationship Id="rId146" Type="http://schemas.openxmlformats.org/officeDocument/2006/relationships/ctrlProp" Target="../ctrlProps/ctrlProp311.xml"/><Relationship Id="rId167" Type="http://schemas.openxmlformats.org/officeDocument/2006/relationships/ctrlProp" Target="../ctrlProps/ctrlProp332.xml"/><Relationship Id="rId188" Type="http://schemas.openxmlformats.org/officeDocument/2006/relationships/ctrlProp" Target="../ctrlProps/ctrlProp353.xml"/><Relationship Id="rId71" Type="http://schemas.openxmlformats.org/officeDocument/2006/relationships/ctrlProp" Target="../ctrlProps/ctrlProp236.xml"/><Relationship Id="rId92" Type="http://schemas.openxmlformats.org/officeDocument/2006/relationships/ctrlProp" Target="../ctrlProps/ctrlProp257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480.xml"/><Relationship Id="rId21" Type="http://schemas.openxmlformats.org/officeDocument/2006/relationships/ctrlProp" Target="../ctrlProps/ctrlProp384.xml"/><Relationship Id="rId42" Type="http://schemas.openxmlformats.org/officeDocument/2006/relationships/ctrlProp" Target="../ctrlProps/ctrlProp405.xml"/><Relationship Id="rId63" Type="http://schemas.openxmlformats.org/officeDocument/2006/relationships/ctrlProp" Target="../ctrlProps/ctrlProp426.xml"/><Relationship Id="rId84" Type="http://schemas.openxmlformats.org/officeDocument/2006/relationships/ctrlProp" Target="../ctrlProps/ctrlProp447.xml"/><Relationship Id="rId138" Type="http://schemas.openxmlformats.org/officeDocument/2006/relationships/ctrlProp" Target="../ctrlProps/ctrlProp501.xml"/><Relationship Id="rId159" Type="http://schemas.openxmlformats.org/officeDocument/2006/relationships/ctrlProp" Target="../ctrlProps/ctrlProp522.xml"/><Relationship Id="rId170" Type="http://schemas.openxmlformats.org/officeDocument/2006/relationships/ctrlProp" Target="../ctrlProps/ctrlProp533.xml"/><Relationship Id="rId107" Type="http://schemas.openxmlformats.org/officeDocument/2006/relationships/ctrlProp" Target="../ctrlProps/ctrlProp470.xml"/><Relationship Id="rId11" Type="http://schemas.openxmlformats.org/officeDocument/2006/relationships/ctrlProp" Target="../ctrlProps/ctrlProp374.xml"/><Relationship Id="rId32" Type="http://schemas.openxmlformats.org/officeDocument/2006/relationships/ctrlProp" Target="../ctrlProps/ctrlProp395.xml"/><Relationship Id="rId53" Type="http://schemas.openxmlformats.org/officeDocument/2006/relationships/ctrlProp" Target="../ctrlProps/ctrlProp416.xml"/><Relationship Id="rId74" Type="http://schemas.openxmlformats.org/officeDocument/2006/relationships/ctrlProp" Target="../ctrlProps/ctrlProp437.xml"/><Relationship Id="rId128" Type="http://schemas.openxmlformats.org/officeDocument/2006/relationships/ctrlProp" Target="../ctrlProps/ctrlProp491.xml"/><Relationship Id="rId149" Type="http://schemas.openxmlformats.org/officeDocument/2006/relationships/ctrlProp" Target="../ctrlProps/ctrlProp512.xml"/><Relationship Id="rId5" Type="http://schemas.openxmlformats.org/officeDocument/2006/relationships/ctrlProp" Target="../ctrlProps/ctrlProp368.xml"/><Relationship Id="rId95" Type="http://schemas.openxmlformats.org/officeDocument/2006/relationships/ctrlProp" Target="../ctrlProps/ctrlProp458.xml"/><Relationship Id="rId160" Type="http://schemas.openxmlformats.org/officeDocument/2006/relationships/ctrlProp" Target="../ctrlProps/ctrlProp523.xml"/><Relationship Id="rId181" Type="http://schemas.openxmlformats.org/officeDocument/2006/relationships/ctrlProp" Target="../ctrlProps/ctrlProp544.xml"/><Relationship Id="rId22" Type="http://schemas.openxmlformats.org/officeDocument/2006/relationships/ctrlProp" Target="../ctrlProps/ctrlProp385.xml"/><Relationship Id="rId43" Type="http://schemas.openxmlformats.org/officeDocument/2006/relationships/ctrlProp" Target="../ctrlProps/ctrlProp406.xml"/><Relationship Id="rId64" Type="http://schemas.openxmlformats.org/officeDocument/2006/relationships/ctrlProp" Target="../ctrlProps/ctrlProp427.xml"/><Relationship Id="rId118" Type="http://schemas.openxmlformats.org/officeDocument/2006/relationships/ctrlProp" Target="../ctrlProps/ctrlProp481.xml"/><Relationship Id="rId139" Type="http://schemas.openxmlformats.org/officeDocument/2006/relationships/ctrlProp" Target="../ctrlProps/ctrlProp502.xml"/><Relationship Id="rId85" Type="http://schemas.openxmlformats.org/officeDocument/2006/relationships/ctrlProp" Target="../ctrlProps/ctrlProp448.xml"/><Relationship Id="rId150" Type="http://schemas.openxmlformats.org/officeDocument/2006/relationships/ctrlProp" Target="../ctrlProps/ctrlProp513.xml"/><Relationship Id="rId171" Type="http://schemas.openxmlformats.org/officeDocument/2006/relationships/ctrlProp" Target="../ctrlProps/ctrlProp534.xml"/><Relationship Id="rId12" Type="http://schemas.openxmlformats.org/officeDocument/2006/relationships/ctrlProp" Target="../ctrlProps/ctrlProp375.xml"/><Relationship Id="rId33" Type="http://schemas.openxmlformats.org/officeDocument/2006/relationships/ctrlProp" Target="../ctrlProps/ctrlProp396.xml"/><Relationship Id="rId108" Type="http://schemas.openxmlformats.org/officeDocument/2006/relationships/ctrlProp" Target="../ctrlProps/ctrlProp471.xml"/><Relationship Id="rId129" Type="http://schemas.openxmlformats.org/officeDocument/2006/relationships/ctrlProp" Target="../ctrlProps/ctrlProp492.xml"/><Relationship Id="rId54" Type="http://schemas.openxmlformats.org/officeDocument/2006/relationships/ctrlProp" Target="../ctrlProps/ctrlProp417.xml"/><Relationship Id="rId75" Type="http://schemas.openxmlformats.org/officeDocument/2006/relationships/ctrlProp" Target="../ctrlProps/ctrlProp438.xml"/><Relationship Id="rId96" Type="http://schemas.openxmlformats.org/officeDocument/2006/relationships/ctrlProp" Target="../ctrlProps/ctrlProp459.xml"/><Relationship Id="rId140" Type="http://schemas.openxmlformats.org/officeDocument/2006/relationships/ctrlProp" Target="../ctrlProps/ctrlProp503.xml"/><Relationship Id="rId161" Type="http://schemas.openxmlformats.org/officeDocument/2006/relationships/ctrlProp" Target="../ctrlProps/ctrlProp524.xml"/><Relationship Id="rId6" Type="http://schemas.openxmlformats.org/officeDocument/2006/relationships/ctrlProp" Target="../ctrlProps/ctrlProp369.xml"/><Relationship Id="rId23" Type="http://schemas.openxmlformats.org/officeDocument/2006/relationships/ctrlProp" Target="../ctrlProps/ctrlProp386.xml"/><Relationship Id="rId119" Type="http://schemas.openxmlformats.org/officeDocument/2006/relationships/ctrlProp" Target="../ctrlProps/ctrlProp482.xml"/><Relationship Id="rId44" Type="http://schemas.openxmlformats.org/officeDocument/2006/relationships/ctrlProp" Target="../ctrlProps/ctrlProp407.xml"/><Relationship Id="rId60" Type="http://schemas.openxmlformats.org/officeDocument/2006/relationships/ctrlProp" Target="../ctrlProps/ctrlProp423.xml"/><Relationship Id="rId65" Type="http://schemas.openxmlformats.org/officeDocument/2006/relationships/ctrlProp" Target="../ctrlProps/ctrlProp428.xml"/><Relationship Id="rId81" Type="http://schemas.openxmlformats.org/officeDocument/2006/relationships/ctrlProp" Target="../ctrlProps/ctrlProp444.xml"/><Relationship Id="rId86" Type="http://schemas.openxmlformats.org/officeDocument/2006/relationships/ctrlProp" Target="../ctrlProps/ctrlProp449.xml"/><Relationship Id="rId130" Type="http://schemas.openxmlformats.org/officeDocument/2006/relationships/ctrlProp" Target="../ctrlProps/ctrlProp493.xml"/><Relationship Id="rId135" Type="http://schemas.openxmlformats.org/officeDocument/2006/relationships/ctrlProp" Target="../ctrlProps/ctrlProp498.xml"/><Relationship Id="rId151" Type="http://schemas.openxmlformats.org/officeDocument/2006/relationships/ctrlProp" Target="../ctrlProps/ctrlProp514.xml"/><Relationship Id="rId156" Type="http://schemas.openxmlformats.org/officeDocument/2006/relationships/ctrlProp" Target="../ctrlProps/ctrlProp519.xml"/><Relationship Id="rId177" Type="http://schemas.openxmlformats.org/officeDocument/2006/relationships/ctrlProp" Target="../ctrlProps/ctrlProp540.xml"/><Relationship Id="rId172" Type="http://schemas.openxmlformats.org/officeDocument/2006/relationships/ctrlProp" Target="../ctrlProps/ctrlProp535.xml"/><Relationship Id="rId13" Type="http://schemas.openxmlformats.org/officeDocument/2006/relationships/ctrlProp" Target="../ctrlProps/ctrlProp376.xml"/><Relationship Id="rId18" Type="http://schemas.openxmlformats.org/officeDocument/2006/relationships/ctrlProp" Target="../ctrlProps/ctrlProp381.xml"/><Relationship Id="rId39" Type="http://schemas.openxmlformats.org/officeDocument/2006/relationships/ctrlProp" Target="../ctrlProps/ctrlProp402.xml"/><Relationship Id="rId109" Type="http://schemas.openxmlformats.org/officeDocument/2006/relationships/ctrlProp" Target="../ctrlProps/ctrlProp472.xml"/><Relationship Id="rId34" Type="http://schemas.openxmlformats.org/officeDocument/2006/relationships/ctrlProp" Target="../ctrlProps/ctrlProp397.xml"/><Relationship Id="rId50" Type="http://schemas.openxmlformats.org/officeDocument/2006/relationships/ctrlProp" Target="../ctrlProps/ctrlProp413.xml"/><Relationship Id="rId55" Type="http://schemas.openxmlformats.org/officeDocument/2006/relationships/ctrlProp" Target="../ctrlProps/ctrlProp418.xml"/><Relationship Id="rId76" Type="http://schemas.openxmlformats.org/officeDocument/2006/relationships/ctrlProp" Target="../ctrlProps/ctrlProp439.xml"/><Relationship Id="rId97" Type="http://schemas.openxmlformats.org/officeDocument/2006/relationships/ctrlProp" Target="../ctrlProps/ctrlProp460.xml"/><Relationship Id="rId104" Type="http://schemas.openxmlformats.org/officeDocument/2006/relationships/ctrlProp" Target="../ctrlProps/ctrlProp467.xml"/><Relationship Id="rId120" Type="http://schemas.openxmlformats.org/officeDocument/2006/relationships/ctrlProp" Target="../ctrlProps/ctrlProp483.xml"/><Relationship Id="rId125" Type="http://schemas.openxmlformats.org/officeDocument/2006/relationships/ctrlProp" Target="../ctrlProps/ctrlProp488.xml"/><Relationship Id="rId141" Type="http://schemas.openxmlformats.org/officeDocument/2006/relationships/ctrlProp" Target="../ctrlProps/ctrlProp504.xml"/><Relationship Id="rId146" Type="http://schemas.openxmlformats.org/officeDocument/2006/relationships/ctrlProp" Target="../ctrlProps/ctrlProp509.xml"/><Relationship Id="rId167" Type="http://schemas.openxmlformats.org/officeDocument/2006/relationships/ctrlProp" Target="../ctrlProps/ctrlProp530.xml"/><Relationship Id="rId7" Type="http://schemas.openxmlformats.org/officeDocument/2006/relationships/ctrlProp" Target="../ctrlProps/ctrlProp370.xml"/><Relationship Id="rId71" Type="http://schemas.openxmlformats.org/officeDocument/2006/relationships/ctrlProp" Target="../ctrlProps/ctrlProp434.xml"/><Relationship Id="rId92" Type="http://schemas.openxmlformats.org/officeDocument/2006/relationships/ctrlProp" Target="../ctrlProps/ctrlProp455.xml"/><Relationship Id="rId162" Type="http://schemas.openxmlformats.org/officeDocument/2006/relationships/ctrlProp" Target="../ctrlProps/ctrlProp525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392.xml"/><Relationship Id="rId24" Type="http://schemas.openxmlformats.org/officeDocument/2006/relationships/ctrlProp" Target="../ctrlProps/ctrlProp387.xml"/><Relationship Id="rId40" Type="http://schemas.openxmlformats.org/officeDocument/2006/relationships/ctrlProp" Target="../ctrlProps/ctrlProp403.xml"/><Relationship Id="rId45" Type="http://schemas.openxmlformats.org/officeDocument/2006/relationships/ctrlProp" Target="../ctrlProps/ctrlProp408.xml"/><Relationship Id="rId66" Type="http://schemas.openxmlformats.org/officeDocument/2006/relationships/ctrlProp" Target="../ctrlProps/ctrlProp429.xml"/><Relationship Id="rId87" Type="http://schemas.openxmlformats.org/officeDocument/2006/relationships/ctrlProp" Target="../ctrlProps/ctrlProp450.xml"/><Relationship Id="rId110" Type="http://schemas.openxmlformats.org/officeDocument/2006/relationships/ctrlProp" Target="../ctrlProps/ctrlProp473.xml"/><Relationship Id="rId115" Type="http://schemas.openxmlformats.org/officeDocument/2006/relationships/ctrlProp" Target="../ctrlProps/ctrlProp478.xml"/><Relationship Id="rId131" Type="http://schemas.openxmlformats.org/officeDocument/2006/relationships/ctrlProp" Target="../ctrlProps/ctrlProp494.xml"/><Relationship Id="rId136" Type="http://schemas.openxmlformats.org/officeDocument/2006/relationships/ctrlProp" Target="../ctrlProps/ctrlProp499.xml"/><Relationship Id="rId157" Type="http://schemas.openxmlformats.org/officeDocument/2006/relationships/ctrlProp" Target="../ctrlProps/ctrlProp520.xml"/><Relationship Id="rId178" Type="http://schemas.openxmlformats.org/officeDocument/2006/relationships/ctrlProp" Target="../ctrlProps/ctrlProp541.xml"/><Relationship Id="rId61" Type="http://schemas.openxmlformats.org/officeDocument/2006/relationships/ctrlProp" Target="../ctrlProps/ctrlProp424.xml"/><Relationship Id="rId82" Type="http://schemas.openxmlformats.org/officeDocument/2006/relationships/ctrlProp" Target="../ctrlProps/ctrlProp445.xml"/><Relationship Id="rId152" Type="http://schemas.openxmlformats.org/officeDocument/2006/relationships/ctrlProp" Target="../ctrlProps/ctrlProp515.xml"/><Relationship Id="rId173" Type="http://schemas.openxmlformats.org/officeDocument/2006/relationships/ctrlProp" Target="../ctrlProps/ctrlProp536.xml"/><Relationship Id="rId19" Type="http://schemas.openxmlformats.org/officeDocument/2006/relationships/ctrlProp" Target="../ctrlProps/ctrlProp382.xml"/><Relationship Id="rId14" Type="http://schemas.openxmlformats.org/officeDocument/2006/relationships/ctrlProp" Target="../ctrlProps/ctrlProp377.xml"/><Relationship Id="rId30" Type="http://schemas.openxmlformats.org/officeDocument/2006/relationships/ctrlProp" Target="../ctrlProps/ctrlProp393.xml"/><Relationship Id="rId35" Type="http://schemas.openxmlformats.org/officeDocument/2006/relationships/ctrlProp" Target="../ctrlProps/ctrlProp398.xml"/><Relationship Id="rId56" Type="http://schemas.openxmlformats.org/officeDocument/2006/relationships/ctrlProp" Target="../ctrlProps/ctrlProp419.xml"/><Relationship Id="rId77" Type="http://schemas.openxmlformats.org/officeDocument/2006/relationships/ctrlProp" Target="../ctrlProps/ctrlProp440.xml"/><Relationship Id="rId100" Type="http://schemas.openxmlformats.org/officeDocument/2006/relationships/ctrlProp" Target="../ctrlProps/ctrlProp463.xml"/><Relationship Id="rId105" Type="http://schemas.openxmlformats.org/officeDocument/2006/relationships/ctrlProp" Target="../ctrlProps/ctrlProp468.xml"/><Relationship Id="rId126" Type="http://schemas.openxmlformats.org/officeDocument/2006/relationships/ctrlProp" Target="../ctrlProps/ctrlProp489.xml"/><Relationship Id="rId147" Type="http://schemas.openxmlformats.org/officeDocument/2006/relationships/ctrlProp" Target="../ctrlProps/ctrlProp510.xml"/><Relationship Id="rId168" Type="http://schemas.openxmlformats.org/officeDocument/2006/relationships/ctrlProp" Target="../ctrlProps/ctrlProp531.xml"/><Relationship Id="rId8" Type="http://schemas.openxmlformats.org/officeDocument/2006/relationships/ctrlProp" Target="../ctrlProps/ctrlProp371.xml"/><Relationship Id="rId51" Type="http://schemas.openxmlformats.org/officeDocument/2006/relationships/ctrlProp" Target="../ctrlProps/ctrlProp414.xml"/><Relationship Id="rId72" Type="http://schemas.openxmlformats.org/officeDocument/2006/relationships/ctrlProp" Target="../ctrlProps/ctrlProp435.xml"/><Relationship Id="rId93" Type="http://schemas.openxmlformats.org/officeDocument/2006/relationships/ctrlProp" Target="../ctrlProps/ctrlProp456.xml"/><Relationship Id="rId98" Type="http://schemas.openxmlformats.org/officeDocument/2006/relationships/ctrlProp" Target="../ctrlProps/ctrlProp461.xml"/><Relationship Id="rId121" Type="http://schemas.openxmlformats.org/officeDocument/2006/relationships/ctrlProp" Target="../ctrlProps/ctrlProp484.xml"/><Relationship Id="rId142" Type="http://schemas.openxmlformats.org/officeDocument/2006/relationships/ctrlProp" Target="../ctrlProps/ctrlProp505.xml"/><Relationship Id="rId163" Type="http://schemas.openxmlformats.org/officeDocument/2006/relationships/ctrlProp" Target="../ctrlProps/ctrlProp526.xml"/><Relationship Id="rId3" Type="http://schemas.openxmlformats.org/officeDocument/2006/relationships/vmlDrawing" Target="../drawings/vmlDrawing6.vml"/><Relationship Id="rId25" Type="http://schemas.openxmlformats.org/officeDocument/2006/relationships/ctrlProp" Target="../ctrlProps/ctrlProp388.xml"/><Relationship Id="rId46" Type="http://schemas.openxmlformats.org/officeDocument/2006/relationships/ctrlProp" Target="../ctrlProps/ctrlProp409.xml"/><Relationship Id="rId67" Type="http://schemas.openxmlformats.org/officeDocument/2006/relationships/ctrlProp" Target="../ctrlProps/ctrlProp430.xml"/><Relationship Id="rId116" Type="http://schemas.openxmlformats.org/officeDocument/2006/relationships/ctrlProp" Target="../ctrlProps/ctrlProp479.xml"/><Relationship Id="rId137" Type="http://schemas.openxmlformats.org/officeDocument/2006/relationships/ctrlProp" Target="../ctrlProps/ctrlProp500.xml"/><Relationship Id="rId158" Type="http://schemas.openxmlformats.org/officeDocument/2006/relationships/ctrlProp" Target="../ctrlProps/ctrlProp521.xml"/><Relationship Id="rId20" Type="http://schemas.openxmlformats.org/officeDocument/2006/relationships/ctrlProp" Target="../ctrlProps/ctrlProp383.xml"/><Relationship Id="rId41" Type="http://schemas.openxmlformats.org/officeDocument/2006/relationships/ctrlProp" Target="../ctrlProps/ctrlProp404.xml"/><Relationship Id="rId62" Type="http://schemas.openxmlformats.org/officeDocument/2006/relationships/ctrlProp" Target="../ctrlProps/ctrlProp425.xml"/><Relationship Id="rId83" Type="http://schemas.openxmlformats.org/officeDocument/2006/relationships/ctrlProp" Target="../ctrlProps/ctrlProp446.xml"/><Relationship Id="rId88" Type="http://schemas.openxmlformats.org/officeDocument/2006/relationships/ctrlProp" Target="../ctrlProps/ctrlProp451.xml"/><Relationship Id="rId111" Type="http://schemas.openxmlformats.org/officeDocument/2006/relationships/ctrlProp" Target="../ctrlProps/ctrlProp474.xml"/><Relationship Id="rId132" Type="http://schemas.openxmlformats.org/officeDocument/2006/relationships/ctrlProp" Target="../ctrlProps/ctrlProp495.xml"/><Relationship Id="rId153" Type="http://schemas.openxmlformats.org/officeDocument/2006/relationships/ctrlProp" Target="../ctrlProps/ctrlProp516.xml"/><Relationship Id="rId174" Type="http://schemas.openxmlformats.org/officeDocument/2006/relationships/ctrlProp" Target="../ctrlProps/ctrlProp537.xml"/><Relationship Id="rId179" Type="http://schemas.openxmlformats.org/officeDocument/2006/relationships/ctrlProp" Target="../ctrlProps/ctrlProp542.xml"/><Relationship Id="rId15" Type="http://schemas.openxmlformats.org/officeDocument/2006/relationships/ctrlProp" Target="../ctrlProps/ctrlProp378.xml"/><Relationship Id="rId36" Type="http://schemas.openxmlformats.org/officeDocument/2006/relationships/ctrlProp" Target="../ctrlProps/ctrlProp399.xml"/><Relationship Id="rId57" Type="http://schemas.openxmlformats.org/officeDocument/2006/relationships/ctrlProp" Target="../ctrlProps/ctrlProp420.xml"/><Relationship Id="rId106" Type="http://schemas.openxmlformats.org/officeDocument/2006/relationships/ctrlProp" Target="../ctrlProps/ctrlProp469.xml"/><Relationship Id="rId127" Type="http://schemas.openxmlformats.org/officeDocument/2006/relationships/ctrlProp" Target="../ctrlProps/ctrlProp490.xml"/><Relationship Id="rId10" Type="http://schemas.openxmlformats.org/officeDocument/2006/relationships/ctrlProp" Target="../ctrlProps/ctrlProp373.xml"/><Relationship Id="rId31" Type="http://schemas.openxmlformats.org/officeDocument/2006/relationships/ctrlProp" Target="../ctrlProps/ctrlProp394.xml"/><Relationship Id="rId52" Type="http://schemas.openxmlformats.org/officeDocument/2006/relationships/ctrlProp" Target="../ctrlProps/ctrlProp415.xml"/><Relationship Id="rId73" Type="http://schemas.openxmlformats.org/officeDocument/2006/relationships/ctrlProp" Target="../ctrlProps/ctrlProp436.xml"/><Relationship Id="rId78" Type="http://schemas.openxmlformats.org/officeDocument/2006/relationships/ctrlProp" Target="../ctrlProps/ctrlProp441.xml"/><Relationship Id="rId94" Type="http://schemas.openxmlformats.org/officeDocument/2006/relationships/ctrlProp" Target="../ctrlProps/ctrlProp457.xml"/><Relationship Id="rId99" Type="http://schemas.openxmlformats.org/officeDocument/2006/relationships/ctrlProp" Target="../ctrlProps/ctrlProp462.xml"/><Relationship Id="rId101" Type="http://schemas.openxmlformats.org/officeDocument/2006/relationships/ctrlProp" Target="../ctrlProps/ctrlProp464.xml"/><Relationship Id="rId122" Type="http://schemas.openxmlformats.org/officeDocument/2006/relationships/ctrlProp" Target="../ctrlProps/ctrlProp485.xml"/><Relationship Id="rId143" Type="http://schemas.openxmlformats.org/officeDocument/2006/relationships/ctrlProp" Target="../ctrlProps/ctrlProp506.xml"/><Relationship Id="rId148" Type="http://schemas.openxmlformats.org/officeDocument/2006/relationships/ctrlProp" Target="../ctrlProps/ctrlProp511.xml"/><Relationship Id="rId164" Type="http://schemas.openxmlformats.org/officeDocument/2006/relationships/ctrlProp" Target="../ctrlProps/ctrlProp527.xml"/><Relationship Id="rId169" Type="http://schemas.openxmlformats.org/officeDocument/2006/relationships/ctrlProp" Target="../ctrlProps/ctrlProp532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372.xml"/><Relationship Id="rId180" Type="http://schemas.openxmlformats.org/officeDocument/2006/relationships/ctrlProp" Target="../ctrlProps/ctrlProp543.xml"/><Relationship Id="rId26" Type="http://schemas.openxmlformats.org/officeDocument/2006/relationships/ctrlProp" Target="../ctrlProps/ctrlProp389.xml"/><Relationship Id="rId47" Type="http://schemas.openxmlformats.org/officeDocument/2006/relationships/ctrlProp" Target="../ctrlProps/ctrlProp410.xml"/><Relationship Id="rId68" Type="http://schemas.openxmlformats.org/officeDocument/2006/relationships/ctrlProp" Target="../ctrlProps/ctrlProp431.xml"/><Relationship Id="rId89" Type="http://schemas.openxmlformats.org/officeDocument/2006/relationships/ctrlProp" Target="../ctrlProps/ctrlProp452.xml"/><Relationship Id="rId112" Type="http://schemas.openxmlformats.org/officeDocument/2006/relationships/ctrlProp" Target="../ctrlProps/ctrlProp475.xml"/><Relationship Id="rId133" Type="http://schemas.openxmlformats.org/officeDocument/2006/relationships/ctrlProp" Target="../ctrlProps/ctrlProp496.xml"/><Relationship Id="rId154" Type="http://schemas.openxmlformats.org/officeDocument/2006/relationships/ctrlProp" Target="../ctrlProps/ctrlProp517.xml"/><Relationship Id="rId175" Type="http://schemas.openxmlformats.org/officeDocument/2006/relationships/ctrlProp" Target="../ctrlProps/ctrlProp538.xml"/><Relationship Id="rId16" Type="http://schemas.openxmlformats.org/officeDocument/2006/relationships/ctrlProp" Target="../ctrlProps/ctrlProp379.xml"/><Relationship Id="rId37" Type="http://schemas.openxmlformats.org/officeDocument/2006/relationships/ctrlProp" Target="../ctrlProps/ctrlProp400.xml"/><Relationship Id="rId58" Type="http://schemas.openxmlformats.org/officeDocument/2006/relationships/ctrlProp" Target="../ctrlProps/ctrlProp421.xml"/><Relationship Id="rId79" Type="http://schemas.openxmlformats.org/officeDocument/2006/relationships/ctrlProp" Target="../ctrlProps/ctrlProp442.xml"/><Relationship Id="rId102" Type="http://schemas.openxmlformats.org/officeDocument/2006/relationships/ctrlProp" Target="../ctrlProps/ctrlProp465.xml"/><Relationship Id="rId123" Type="http://schemas.openxmlformats.org/officeDocument/2006/relationships/ctrlProp" Target="../ctrlProps/ctrlProp486.xml"/><Relationship Id="rId144" Type="http://schemas.openxmlformats.org/officeDocument/2006/relationships/ctrlProp" Target="../ctrlProps/ctrlProp507.xml"/><Relationship Id="rId90" Type="http://schemas.openxmlformats.org/officeDocument/2006/relationships/ctrlProp" Target="../ctrlProps/ctrlProp453.xml"/><Relationship Id="rId165" Type="http://schemas.openxmlformats.org/officeDocument/2006/relationships/ctrlProp" Target="../ctrlProps/ctrlProp528.xml"/><Relationship Id="rId27" Type="http://schemas.openxmlformats.org/officeDocument/2006/relationships/ctrlProp" Target="../ctrlProps/ctrlProp390.xml"/><Relationship Id="rId48" Type="http://schemas.openxmlformats.org/officeDocument/2006/relationships/ctrlProp" Target="../ctrlProps/ctrlProp411.xml"/><Relationship Id="rId69" Type="http://schemas.openxmlformats.org/officeDocument/2006/relationships/ctrlProp" Target="../ctrlProps/ctrlProp432.xml"/><Relationship Id="rId113" Type="http://schemas.openxmlformats.org/officeDocument/2006/relationships/ctrlProp" Target="../ctrlProps/ctrlProp476.xml"/><Relationship Id="rId134" Type="http://schemas.openxmlformats.org/officeDocument/2006/relationships/ctrlProp" Target="../ctrlProps/ctrlProp497.xml"/><Relationship Id="rId80" Type="http://schemas.openxmlformats.org/officeDocument/2006/relationships/ctrlProp" Target="../ctrlProps/ctrlProp443.xml"/><Relationship Id="rId155" Type="http://schemas.openxmlformats.org/officeDocument/2006/relationships/ctrlProp" Target="../ctrlProps/ctrlProp518.xml"/><Relationship Id="rId176" Type="http://schemas.openxmlformats.org/officeDocument/2006/relationships/ctrlProp" Target="../ctrlProps/ctrlProp539.xml"/><Relationship Id="rId17" Type="http://schemas.openxmlformats.org/officeDocument/2006/relationships/ctrlProp" Target="../ctrlProps/ctrlProp380.xml"/><Relationship Id="rId38" Type="http://schemas.openxmlformats.org/officeDocument/2006/relationships/ctrlProp" Target="../ctrlProps/ctrlProp401.xml"/><Relationship Id="rId59" Type="http://schemas.openxmlformats.org/officeDocument/2006/relationships/ctrlProp" Target="../ctrlProps/ctrlProp422.xml"/><Relationship Id="rId103" Type="http://schemas.openxmlformats.org/officeDocument/2006/relationships/ctrlProp" Target="../ctrlProps/ctrlProp466.xml"/><Relationship Id="rId124" Type="http://schemas.openxmlformats.org/officeDocument/2006/relationships/ctrlProp" Target="../ctrlProps/ctrlProp487.xml"/><Relationship Id="rId70" Type="http://schemas.openxmlformats.org/officeDocument/2006/relationships/ctrlProp" Target="../ctrlProps/ctrlProp433.xml"/><Relationship Id="rId91" Type="http://schemas.openxmlformats.org/officeDocument/2006/relationships/ctrlProp" Target="../ctrlProps/ctrlProp454.xml"/><Relationship Id="rId145" Type="http://schemas.openxmlformats.org/officeDocument/2006/relationships/ctrlProp" Target="../ctrlProps/ctrlProp508.xml"/><Relationship Id="rId166" Type="http://schemas.openxmlformats.org/officeDocument/2006/relationships/ctrlProp" Target="../ctrlProps/ctrlProp529.xml"/><Relationship Id="rId1" Type="http://schemas.openxmlformats.org/officeDocument/2006/relationships/printerSettings" Target="../printerSettings/printerSettings4.bin"/><Relationship Id="rId28" Type="http://schemas.openxmlformats.org/officeDocument/2006/relationships/ctrlProp" Target="../ctrlProps/ctrlProp391.xml"/><Relationship Id="rId49" Type="http://schemas.openxmlformats.org/officeDocument/2006/relationships/ctrlProp" Target="../ctrlProps/ctrlProp412.xml"/><Relationship Id="rId114" Type="http://schemas.openxmlformats.org/officeDocument/2006/relationships/ctrlProp" Target="../ctrlProps/ctrlProp477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657.xml"/><Relationship Id="rId299" Type="http://schemas.openxmlformats.org/officeDocument/2006/relationships/ctrlProp" Target="../ctrlProps/ctrlProp839.xml"/><Relationship Id="rId21" Type="http://schemas.openxmlformats.org/officeDocument/2006/relationships/ctrlProp" Target="../ctrlProps/ctrlProp561.xml"/><Relationship Id="rId63" Type="http://schemas.openxmlformats.org/officeDocument/2006/relationships/ctrlProp" Target="../ctrlProps/ctrlProp603.xml"/><Relationship Id="rId159" Type="http://schemas.openxmlformats.org/officeDocument/2006/relationships/ctrlProp" Target="../ctrlProps/ctrlProp699.xml"/><Relationship Id="rId324" Type="http://schemas.openxmlformats.org/officeDocument/2006/relationships/ctrlProp" Target="../ctrlProps/ctrlProp864.xml"/><Relationship Id="rId366" Type="http://schemas.openxmlformats.org/officeDocument/2006/relationships/ctrlProp" Target="../ctrlProps/ctrlProp906.xml"/><Relationship Id="rId170" Type="http://schemas.openxmlformats.org/officeDocument/2006/relationships/ctrlProp" Target="../ctrlProps/ctrlProp710.xml"/><Relationship Id="rId226" Type="http://schemas.openxmlformats.org/officeDocument/2006/relationships/ctrlProp" Target="../ctrlProps/ctrlProp766.xml"/><Relationship Id="rId268" Type="http://schemas.openxmlformats.org/officeDocument/2006/relationships/ctrlProp" Target="../ctrlProps/ctrlProp808.xml"/><Relationship Id="rId32" Type="http://schemas.openxmlformats.org/officeDocument/2006/relationships/ctrlProp" Target="../ctrlProps/ctrlProp572.xml"/><Relationship Id="rId74" Type="http://schemas.openxmlformats.org/officeDocument/2006/relationships/ctrlProp" Target="../ctrlProps/ctrlProp614.xml"/><Relationship Id="rId128" Type="http://schemas.openxmlformats.org/officeDocument/2006/relationships/ctrlProp" Target="../ctrlProps/ctrlProp668.xml"/><Relationship Id="rId335" Type="http://schemas.openxmlformats.org/officeDocument/2006/relationships/ctrlProp" Target="../ctrlProps/ctrlProp875.xml"/><Relationship Id="rId5" Type="http://schemas.openxmlformats.org/officeDocument/2006/relationships/ctrlProp" Target="../ctrlProps/ctrlProp545.xml"/><Relationship Id="rId181" Type="http://schemas.openxmlformats.org/officeDocument/2006/relationships/ctrlProp" Target="../ctrlProps/ctrlProp721.xml"/><Relationship Id="rId237" Type="http://schemas.openxmlformats.org/officeDocument/2006/relationships/ctrlProp" Target="../ctrlProps/ctrlProp777.xml"/><Relationship Id="rId279" Type="http://schemas.openxmlformats.org/officeDocument/2006/relationships/ctrlProp" Target="../ctrlProps/ctrlProp819.xml"/><Relationship Id="rId43" Type="http://schemas.openxmlformats.org/officeDocument/2006/relationships/ctrlProp" Target="../ctrlProps/ctrlProp583.xml"/><Relationship Id="rId139" Type="http://schemas.openxmlformats.org/officeDocument/2006/relationships/ctrlProp" Target="../ctrlProps/ctrlProp679.xml"/><Relationship Id="rId290" Type="http://schemas.openxmlformats.org/officeDocument/2006/relationships/ctrlProp" Target="../ctrlProps/ctrlProp830.xml"/><Relationship Id="rId304" Type="http://schemas.openxmlformats.org/officeDocument/2006/relationships/ctrlProp" Target="../ctrlProps/ctrlProp844.xml"/><Relationship Id="rId346" Type="http://schemas.openxmlformats.org/officeDocument/2006/relationships/ctrlProp" Target="../ctrlProps/ctrlProp886.xml"/><Relationship Id="rId85" Type="http://schemas.openxmlformats.org/officeDocument/2006/relationships/ctrlProp" Target="../ctrlProps/ctrlProp625.xml"/><Relationship Id="rId150" Type="http://schemas.openxmlformats.org/officeDocument/2006/relationships/ctrlProp" Target="../ctrlProps/ctrlProp690.xml"/><Relationship Id="rId192" Type="http://schemas.openxmlformats.org/officeDocument/2006/relationships/ctrlProp" Target="../ctrlProps/ctrlProp732.xml"/><Relationship Id="rId206" Type="http://schemas.openxmlformats.org/officeDocument/2006/relationships/ctrlProp" Target="../ctrlProps/ctrlProp746.xml"/><Relationship Id="rId248" Type="http://schemas.openxmlformats.org/officeDocument/2006/relationships/ctrlProp" Target="../ctrlProps/ctrlProp788.xml"/><Relationship Id="rId12" Type="http://schemas.openxmlformats.org/officeDocument/2006/relationships/ctrlProp" Target="../ctrlProps/ctrlProp552.xml"/><Relationship Id="rId108" Type="http://schemas.openxmlformats.org/officeDocument/2006/relationships/ctrlProp" Target="../ctrlProps/ctrlProp648.xml"/><Relationship Id="rId315" Type="http://schemas.openxmlformats.org/officeDocument/2006/relationships/ctrlProp" Target="../ctrlProps/ctrlProp855.xml"/><Relationship Id="rId357" Type="http://schemas.openxmlformats.org/officeDocument/2006/relationships/ctrlProp" Target="../ctrlProps/ctrlProp897.xml"/><Relationship Id="rId54" Type="http://schemas.openxmlformats.org/officeDocument/2006/relationships/ctrlProp" Target="../ctrlProps/ctrlProp594.xml"/><Relationship Id="rId96" Type="http://schemas.openxmlformats.org/officeDocument/2006/relationships/ctrlProp" Target="../ctrlProps/ctrlProp636.xml"/><Relationship Id="rId161" Type="http://schemas.openxmlformats.org/officeDocument/2006/relationships/ctrlProp" Target="../ctrlProps/ctrlProp701.xml"/><Relationship Id="rId217" Type="http://schemas.openxmlformats.org/officeDocument/2006/relationships/ctrlProp" Target="../ctrlProps/ctrlProp757.xml"/><Relationship Id="rId259" Type="http://schemas.openxmlformats.org/officeDocument/2006/relationships/ctrlProp" Target="../ctrlProps/ctrlProp799.xml"/><Relationship Id="rId23" Type="http://schemas.openxmlformats.org/officeDocument/2006/relationships/ctrlProp" Target="../ctrlProps/ctrlProp563.xml"/><Relationship Id="rId119" Type="http://schemas.openxmlformats.org/officeDocument/2006/relationships/ctrlProp" Target="../ctrlProps/ctrlProp659.xml"/><Relationship Id="rId270" Type="http://schemas.openxmlformats.org/officeDocument/2006/relationships/ctrlProp" Target="../ctrlProps/ctrlProp810.xml"/><Relationship Id="rId326" Type="http://schemas.openxmlformats.org/officeDocument/2006/relationships/ctrlProp" Target="../ctrlProps/ctrlProp866.xml"/><Relationship Id="rId65" Type="http://schemas.openxmlformats.org/officeDocument/2006/relationships/ctrlProp" Target="../ctrlProps/ctrlProp605.xml"/><Relationship Id="rId130" Type="http://schemas.openxmlformats.org/officeDocument/2006/relationships/ctrlProp" Target="../ctrlProps/ctrlProp670.xml"/><Relationship Id="rId368" Type="http://schemas.openxmlformats.org/officeDocument/2006/relationships/ctrlProp" Target="../ctrlProps/ctrlProp908.xml"/><Relationship Id="rId172" Type="http://schemas.openxmlformats.org/officeDocument/2006/relationships/ctrlProp" Target="../ctrlProps/ctrlProp712.xml"/><Relationship Id="rId228" Type="http://schemas.openxmlformats.org/officeDocument/2006/relationships/ctrlProp" Target="../ctrlProps/ctrlProp768.xml"/><Relationship Id="rId281" Type="http://schemas.openxmlformats.org/officeDocument/2006/relationships/ctrlProp" Target="../ctrlProps/ctrlProp821.xml"/><Relationship Id="rId337" Type="http://schemas.openxmlformats.org/officeDocument/2006/relationships/ctrlProp" Target="../ctrlProps/ctrlProp877.xml"/><Relationship Id="rId34" Type="http://schemas.openxmlformats.org/officeDocument/2006/relationships/ctrlProp" Target="../ctrlProps/ctrlProp574.xml"/><Relationship Id="rId76" Type="http://schemas.openxmlformats.org/officeDocument/2006/relationships/ctrlProp" Target="../ctrlProps/ctrlProp616.xml"/><Relationship Id="rId141" Type="http://schemas.openxmlformats.org/officeDocument/2006/relationships/ctrlProp" Target="../ctrlProps/ctrlProp681.xml"/><Relationship Id="rId7" Type="http://schemas.openxmlformats.org/officeDocument/2006/relationships/ctrlProp" Target="../ctrlProps/ctrlProp547.xml"/><Relationship Id="rId183" Type="http://schemas.openxmlformats.org/officeDocument/2006/relationships/ctrlProp" Target="../ctrlProps/ctrlProp723.xml"/><Relationship Id="rId239" Type="http://schemas.openxmlformats.org/officeDocument/2006/relationships/ctrlProp" Target="../ctrlProps/ctrlProp779.xml"/><Relationship Id="rId250" Type="http://schemas.openxmlformats.org/officeDocument/2006/relationships/ctrlProp" Target="../ctrlProps/ctrlProp790.xml"/><Relationship Id="rId292" Type="http://schemas.openxmlformats.org/officeDocument/2006/relationships/ctrlProp" Target="../ctrlProps/ctrlProp832.xml"/><Relationship Id="rId306" Type="http://schemas.openxmlformats.org/officeDocument/2006/relationships/ctrlProp" Target="../ctrlProps/ctrlProp846.xml"/><Relationship Id="rId45" Type="http://schemas.openxmlformats.org/officeDocument/2006/relationships/ctrlProp" Target="../ctrlProps/ctrlProp585.xml"/><Relationship Id="rId87" Type="http://schemas.openxmlformats.org/officeDocument/2006/relationships/ctrlProp" Target="../ctrlProps/ctrlProp627.xml"/><Relationship Id="rId110" Type="http://schemas.openxmlformats.org/officeDocument/2006/relationships/ctrlProp" Target="../ctrlProps/ctrlProp650.xml"/><Relationship Id="rId348" Type="http://schemas.openxmlformats.org/officeDocument/2006/relationships/ctrlProp" Target="../ctrlProps/ctrlProp888.xml"/><Relationship Id="rId152" Type="http://schemas.openxmlformats.org/officeDocument/2006/relationships/ctrlProp" Target="../ctrlProps/ctrlProp692.xml"/><Relationship Id="rId194" Type="http://schemas.openxmlformats.org/officeDocument/2006/relationships/ctrlProp" Target="../ctrlProps/ctrlProp734.xml"/><Relationship Id="rId208" Type="http://schemas.openxmlformats.org/officeDocument/2006/relationships/ctrlProp" Target="../ctrlProps/ctrlProp748.xml"/><Relationship Id="rId261" Type="http://schemas.openxmlformats.org/officeDocument/2006/relationships/ctrlProp" Target="../ctrlProps/ctrlProp801.xml"/><Relationship Id="rId14" Type="http://schemas.openxmlformats.org/officeDocument/2006/relationships/ctrlProp" Target="../ctrlProps/ctrlProp554.xml"/><Relationship Id="rId56" Type="http://schemas.openxmlformats.org/officeDocument/2006/relationships/ctrlProp" Target="../ctrlProps/ctrlProp596.xml"/><Relationship Id="rId317" Type="http://schemas.openxmlformats.org/officeDocument/2006/relationships/ctrlProp" Target="../ctrlProps/ctrlProp857.xml"/><Relationship Id="rId359" Type="http://schemas.openxmlformats.org/officeDocument/2006/relationships/ctrlProp" Target="../ctrlProps/ctrlProp899.xml"/><Relationship Id="rId98" Type="http://schemas.openxmlformats.org/officeDocument/2006/relationships/ctrlProp" Target="../ctrlProps/ctrlProp638.xml"/><Relationship Id="rId121" Type="http://schemas.openxmlformats.org/officeDocument/2006/relationships/ctrlProp" Target="../ctrlProps/ctrlProp661.xml"/><Relationship Id="rId163" Type="http://schemas.openxmlformats.org/officeDocument/2006/relationships/ctrlProp" Target="../ctrlProps/ctrlProp703.xml"/><Relationship Id="rId219" Type="http://schemas.openxmlformats.org/officeDocument/2006/relationships/ctrlProp" Target="../ctrlProps/ctrlProp759.xml"/><Relationship Id="rId370" Type="http://schemas.openxmlformats.org/officeDocument/2006/relationships/ctrlProp" Target="../ctrlProps/ctrlProp910.xml"/><Relationship Id="rId230" Type="http://schemas.openxmlformats.org/officeDocument/2006/relationships/ctrlProp" Target="../ctrlProps/ctrlProp770.xml"/><Relationship Id="rId25" Type="http://schemas.openxmlformats.org/officeDocument/2006/relationships/ctrlProp" Target="../ctrlProps/ctrlProp565.xml"/><Relationship Id="rId67" Type="http://schemas.openxmlformats.org/officeDocument/2006/relationships/ctrlProp" Target="../ctrlProps/ctrlProp607.xml"/><Relationship Id="rId272" Type="http://schemas.openxmlformats.org/officeDocument/2006/relationships/ctrlProp" Target="../ctrlProps/ctrlProp812.xml"/><Relationship Id="rId328" Type="http://schemas.openxmlformats.org/officeDocument/2006/relationships/ctrlProp" Target="../ctrlProps/ctrlProp868.xml"/><Relationship Id="rId132" Type="http://schemas.openxmlformats.org/officeDocument/2006/relationships/ctrlProp" Target="../ctrlProps/ctrlProp672.xml"/><Relationship Id="rId174" Type="http://schemas.openxmlformats.org/officeDocument/2006/relationships/ctrlProp" Target="../ctrlProps/ctrlProp714.xml"/><Relationship Id="rId241" Type="http://schemas.openxmlformats.org/officeDocument/2006/relationships/ctrlProp" Target="../ctrlProps/ctrlProp781.xml"/><Relationship Id="rId15" Type="http://schemas.openxmlformats.org/officeDocument/2006/relationships/ctrlProp" Target="../ctrlProps/ctrlProp555.xml"/><Relationship Id="rId36" Type="http://schemas.openxmlformats.org/officeDocument/2006/relationships/ctrlProp" Target="../ctrlProps/ctrlProp576.xml"/><Relationship Id="rId57" Type="http://schemas.openxmlformats.org/officeDocument/2006/relationships/ctrlProp" Target="../ctrlProps/ctrlProp597.xml"/><Relationship Id="rId262" Type="http://schemas.openxmlformats.org/officeDocument/2006/relationships/ctrlProp" Target="../ctrlProps/ctrlProp802.xml"/><Relationship Id="rId283" Type="http://schemas.openxmlformats.org/officeDocument/2006/relationships/ctrlProp" Target="../ctrlProps/ctrlProp823.xml"/><Relationship Id="rId318" Type="http://schemas.openxmlformats.org/officeDocument/2006/relationships/ctrlProp" Target="../ctrlProps/ctrlProp858.xml"/><Relationship Id="rId339" Type="http://schemas.openxmlformats.org/officeDocument/2006/relationships/ctrlProp" Target="../ctrlProps/ctrlProp879.xml"/><Relationship Id="rId78" Type="http://schemas.openxmlformats.org/officeDocument/2006/relationships/ctrlProp" Target="../ctrlProps/ctrlProp618.xml"/><Relationship Id="rId99" Type="http://schemas.openxmlformats.org/officeDocument/2006/relationships/ctrlProp" Target="../ctrlProps/ctrlProp639.xml"/><Relationship Id="rId101" Type="http://schemas.openxmlformats.org/officeDocument/2006/relationships/ctrlProp" Target="../ctrlProps/ctrlProp641.xml"/><Relationship Id="rId122" Type="http://schemas.openxmlformats.org/officeDocument/2006/relationships/ctrlProp" Target="../ctrlProps/ctrlProp662.xml"/><Relationship Id="rId143" Type="http://schemas.openxmlformats.org/officeDocument/2006/relationships/ctrlProp" Target="../ctrlProps/ctrlProp683.xml"/><Relationship Id="rId164" Type="http://schemas.openxmlformats.org/officeDocument/2006/relationships/ctrlProp" Target="../ctrlProps/ctrlProp704.xml"/><Relationship Id="rId185" Type="http://schemas.openxmlformats.org/officeDocument/2006/relationships/ctrlProp" Target="../ctrlProps/ctrlProp725.xml"/><Relationship Id="rId350" Type="http://schemas.openxmlformats.org/officeDocument/2006/relationships/ctrlProp" Target="../ctrlProps/ctrlProp890.xml"/><Relationship Id="rId371" Type="http://schemas.openxmlformats.org/officeDocument/2006/relationships/ctrlProp" Target="../ctrlProps/ctrlProp911.xml"/><Relationship Id="rId9" Type="http://schemas.openxmlformats.org/officeDocument/2006/relationships/ctrlProp" Target="../ctrlProps/ctrlProp549.xml"/><Relationship Id="rId210" Type="http://schemas.openxmlformats.org/officeDocument/2006/relationships/ctrlProp" Target="../ctrlProps/ctrlProp750.xml"/><Relationship Id="rId26" Type="http://schemas.openxmlformats.org/officeDocument/2006/relationships/ctrlProp" Target="../ctrlProps/ctrlProp566.xml"/><Relationship Id="rId231" Type="http://schemas.openxmlformats.org/officeDocument/2006/relationships/ctrlProp" Target="../ctrlProps/ctrlProp771.xml"/><Relationship Id="rId252" Type="http://schemas.openxmlformats.org/officeDocument/2006/relationships/ctrlProp" Target="../ctrlProps/ctrlProp792.xml"/><Relationship Id="rId273" Type="http://schemas.openxmlformats.org/officeDocument/2006/relationships/ctrlProp" Target="../ctrlProps/ctrlProp813.xml"/><Relationship Id="rId294" Type="http://schemas.openxmlformats.org/officeDocument/2006/relationships/ctrlProp" Target="../ctrlProps/ctrlProp834.xml"/><Relationship Id="rId308" Type="http://schemas.openxmlformats.org/officeDocument/2006/relationships/ctrlProp" Target="../ctrlProps/ctrlProp848.xml"/><Relationship Id="rId329" Type="http://schemas.openxmlformats.org/officeDocument/2006/relationships/ctrlProp" Target="../ctrlProps/ctrlProp869.xml"/><Relationship Id="rId47" Type="http://schemas.openxmlformats.org/officeDocument/2006/relationships/ctrlProp" Target="../ctrlProps/ctrlProp587.xml"/><Relationship Id="rId68" Type="http://schemas.openxmlformats.org/officeDocument/2006/relationships/ctrlProp" Target="../ctrlProps/ctrlProp608.xml"/><Relationship Id="rId89" Type="http://schemas.openxmlformats.org/officeDocument/2006/relationships/ctrlProp" Target="../ctrlProps/ctrlProp629.xml"/><Relationship Id="rId112" Type="http://schemas.openxmlformats.org/officeDocument/2006/relationships/ctrlProp" Target="../ctrlProps/ctrlProp652.xml"/><Relationship Id="rId133" Type="http://schemas.openxmlformats.org/officeDocument/2006/relationships/ctrlProp" Target="../ctrlProps/ctrlProp673.xml"/><Relationship Id="rId154" Type="http://schemas.openxmlformats.org/officeDocument/2006/relationships/ctrlProp" Target="../ctrlProps/ctrlProp694.xml"/><Relationship Id="rId175" Type="http://schemas.openxmlformats.org/officeDocument/2006/relationships/ctrlProp" Target="../ctrlProps/ctrlProp715.xml"/><Relationship Id="rId340" Type="http://schemas.openxmlformats.org/officeDocument/2006/relationships/ctrlProp" Target="../ctrlProps/ctrlProp880.xml"/><Relationship Id="rId361" Type="http://schemas.openxmlformats.org/officeDocument/2006/relationships/ctrlProp" Target="../ctrlProps/ctrlProp901.xml"/><Relationship Id="rId196" Type="http://schemas.openxmlformats.org/officeDocument/2006/relationships/ctrlProp" Target="../ctrlProps/ctrlProp736.xml"/><Relationship Id="rId200" Type="http://schemas.openxmlformats.org/officeDocument/2006/relationships/ctrlProp" Target="../ctrlProps/ctrlProp740.xml"/><Relationship Id="rId16" Type="http://schemas.openxmlformats.org/officeDocument/2006/relationships/ctrlProp" Target="../ctrlProps/ctrlProp556.xml"/><Relationship Id="rId221" Type="http://schemas.openxmlformats.org/officeDocument/2006/relationships/ctrlProp" Target="../ctrlProps/ctrlProp761.xml"/><Relationship Id="rId242" Type="http://schemas.openxmlformats.org/officeDocument/2006/relationships/ctrlProp" Target="../ctrlProps/ctrlProp782.xml"/><Relationship Id="rId263" Type="http://schemas.openxmlformats.org/officeDocument/2006/relationships/ctrlProp" Target="../ctrlProps/ctrlProp803.xml"/><Relationship Id="rId284" Type="http://schemas.openxmlformats.org/officeDocument/2006/relationships/ctrlProp" Target="../ctrlProps/ctrlProp824.xml"/><Relationship Id="rId319" Type="http://schemas.openxmlformats.org/officeDocument/2006/relationships/ctrlProp" Target="../ctrlProps/ctrlProp859.xml"/><Relationship Id="rId37" Type="http://schemas.openxmlformats.org/officeDocument/2006/relationships/ctrlProp" Target="../ctrlProps/ctrlProp577.xml"/><Relationship Id="rId58" Type="http://schemas.openxmlformats.org/officeDocument/2006/relationships/ctrlProp" Target="../ctrlProps/ctrlProp598.xml"/><Relationship Id="rId79" Type="http://schemas.openxmlformats.org/officeDocument/2006/relationships/ctrlProp" Target="../ctrlProps/ctrlProp619.xml"/><Relationship Id="rId102" Type="http://schemas.openxmlformats.org/officeDocument/2006/relationships/ctrlProp" Target="../ctrlProps/ctrlProp642.xml"/><Relationship Id="rId123" Type="http://schemas.openxmlformats.org/officeDocument/2006/relationships/ctrlProp" Target="../ctrlProps/ctrlProp663.xml"/><Relationship Id="rId144" Type="http://schemas.openxmlformats.org/officeDocument/2006/relationships/ctrlProp" Target="../ctrlProps/ctrlProp684.xml"/><Relationship Id="rId330" Type="http://schemas.openxmlformats.org/officeDocument/2006/relationships/ctrlProp" Target="../ctrlProps/ctrlProp870.xml"/><Relationship Id="rId90" Type="http://schemas.openxmlformats.org/officeDocument/2006/relationships/ctrlProp" Target="../ctrlProps/ctrlProp630.xml"/><Relationship Id="rId165" Type="http://schemas.openxmlformats.org/officeDocument/2006/relationships/ctrlProp" Target="../ctrlProps/ctrlProp705.xml"/><Relationship Id="rId186" Type="http://schemas.openxmlformats.org/officeDocument/2006/relationships/ctrlProp" Target="../ctrlProps/ctrlProp726.xml"/><Relationship Id="rId351" Type="http://schemas.openxmlformats.org/officeDocument/2006/relationships/ctrlProp" Target="../ctrlProps/ctrlProp891.xml"/><Relationship Id="rId372" Type="http://schemas.openxmlformats.org/officeDocument/2006/relationships/ctrlProp" Target="../ctrlProps/ctrlProp912.xml"/><Relationship Id="rId211" Type="http://schemas.openxmlformats.org/officeDocument/2006/relationships/ctrlProp" Target="../ctrlProps/ctrlProp751.xml"/><Relationship Id="rId232" Type="http://schemas.openxmlformats.org/officeDocument/2006/relationships/ctrlProp" Target="../ctrlProps/ctrlProp772.xml"/><Relationship Id="rId253" Type="http://schemas.openxmlformats.org/officeDocument/2006/relationships/ctrlProp" Target="../ctrlProps/ctrlProp793.xml"/><Relationship Id="rId274" Type="http://schemas.openxmlformats.org/officeDocument/2006/relationships/ctrlProp" Target="../ctrlProps/ctrlProp814.xml"/><Relationship Id="rId295" Type="http://schemas.openxmlformats.org/officeDocument/2006/relationships/ctrlProp" Target="../ctrlProps/ctrlProp835.xml"/><Relationship Id="rId309" Type="http://schemas.openxmlformats.org/officeDocument/2006/relationships/ctrlProp" Target="../ctrlProps/ctrlProp849.xml"/><Relationship Id="rId27" Type="http://schemas.openxmlformats.org/officeDocument/2006/relationships/ctrlProp" Target="../ctrlProps/ctrlProp567.xml"/><Relationship Id="rId48" Type="http://schemas.openxmlformats.org/officeDocument/2006/relationships/ctrlProp" Target="../ctrlProps/ctrlProp588.xml"/><Relationship Id="rId69" Type="http://schemas.openxmlformats.org/officeDocument/2006/relationships/ctrlProp" Target="../ctrlProps/ctrlProp609.xml"/><Relationship Id="rId113" Type="http://schemas.openxmlformats.org/officeDocument/2006/relationships/ctrlProp" Target="../ctrlProps/ctrlProp653.xml"/><Relationship Id="rId134" Type="http://schemas.openxmlformats.org/officeDocument/2006/relationships/ctrlProp" Target="../ctrlProps/ctrlProp674.xml"/><Relationship Id="rId320" Type="http://schemas.openxmlformats.org/officeDocument/2006/relationships/ctrlProp" Target="../ctrlProps/ctrlProp860.xml"/><Relationship Id="rId80" Type="http://schemas.openxmlformats.org/officeDocument/2006/relationships/ctrlProp" Target="../ctrlProps/ctrlProp620.xml"/><Relationship Id="rId155" Type="http://schemas.openxmlformats.org/officeDocument/2006/relationships/ctrlProp" Target="../ctrlProps/ctrlProp695.xml"/><Relationship Id="rId176" Type="http://schemas.openxmlformats.org/officeDocument/2006/relationships/ctrlProp" Target="../ctrlProps/ctrlProp716.xml"/><Relationship Id="rId197" Type="http://schemas.openxmlformats.org/officeDocument/2006/relationships/ctrlProp" Target="../ctrlProps/ctrlProp737.xml"/><Relationship Id="rId341" Type="http://schemas.openxmlformats.org/officeDocument/2006/relationships/ctrlProp" Target="../ctrlProps/ctrlProp881.xml"/><Relationship Id="rId362" Type="http://schemas.openxmlformats.org/officeDocument/2006/relationships/ctrlProp" Target="../ctrlProps/ctrlProp902.xml"/><Relationship Id="rId201" Type="http://schemas.openxmlformats.org/officeDocument/2006/relationships/ctrlProp" Target="../ctrlProps/ctrlProp741.xml"/><Relationship Id="rId222" Type="http://schemas.openxmlformats.org/officeDocument/2006/relationships/ctrlProp" Target="../ctrlProps/ctrlProp762.xml"/><Relationship Id="rId243" Type="http://schemas.openxmlformats.org/officeDocument/2006/relationships/ctrlProp" Target="../ctrlProps/ctrlProp783.xml"/><Relationship Id="rId264" Type="http://schemas.openxmlformats.org/officeDocument/2006/relationships/ctrlProp" Target="../ctrlProps/ctrlProp804.xml"/><Relationship Id="rId285" Type="http://schemas.openxmlformats.org/officeDocument/2006/relationships/ctrlProp" Target="../ctrlProps/ctrlProp825.xml"/><Relationship Id="rId17" Type="http://schemas.openxmlformats.org/officeDocument/2006/relationships/ctrlProp" Target="../ctrlProps/ctrlProp557.xml"/><Relationship Id="rId38" Type="http://schemas.openxmlformats.org/officeDocument/2006/relationships/ctrlProp" Target="../ctrlProps/ctrlProp578.xml"/><Relationship Id="rId59" Type="http://schemas.openxmlformats.org/officeDocument/2006/relationships/ctrlProp" Target="../ctrlProps/ctrlProp599.xml"/><Relationship Id="rId103" Type="http://schemas.openxmlformats.org/officeDocument/2006/relationships/ctrlProp" Target="../ctrlProps/ctrlProp643.xml"/><Relationship Id="rId124" Type="http://schemas.openxmlformats.org/officeDocument/2006/relationships/ctrlProp" Target="../ctrlProps/ctrlProp664.xml"/><Relationship Id="rId310" Type="http://schemas.openxmlformats.org/officeDocument/2006/relationships/ctrlProp" Target="../ctrlProps/ctrlProp850.xml"/><Relationship Id="rId70" Type="http://schemas.openxmlformats.org/officeDocument/2006/relationships/ctrlProp" Target="../ctrlProps/ctrlProp610.xml"/><Relationship Id="rId91" Type="http://schemas.openxmlformats.org/officeDocument/2006/relationships/ctrlProp" Target="../ctrlProps/ctrlProp631.xml"/><Relationship Id="rId145" Type="http://schemas.openxmlformats.org/officeDocument/2006/relationships/ctrlProp" Target="../ctrlProps/ctrlProp685.xml"/><Relationship Id="rId166" Type="http://schemas.openxmlformats.org/officeDocument/2006/relationships/ctrlProp" Target="../ctrlProps/ctrlProp706.xml"/><Relationship Id="rId187" Type="http://schemas.openxmlformats.org/officeDocument/2006/relationships/ctrlProp" Target="../ctrlProps/ctrlProp727.xml"/><Relationship Id="rId331" Type="http://schemas.openxmlformats.org/officeDocument/2006/relationships/ctrlProp" Target="../ctrlProps/ctrlProp871.xml"/><Relationship Id="rId352" Type="http://schemas.openxmlformats.org/officeDocument/2006/relationships/ctrlProp" Target="../ctrlProps/ctrlProp892.xml"/><Relationship Id="rId1" Type="http://schemas.openxmlformats.org/officeDocument/2006/relationships/printerSettings" Target="../printerSettings/printerSettings5.bin"/><Relationship Id="rId212" Type="http://schemas.openxmlformats.org/officeDocument/2006/relationships/ctrlProp" Target="../ctrlProps/ctrlProp752.xml"/><Relationship Id="rId233" Type="http://schemas.openxmlformats.org/officeDocument/2006/relationships/ctrlProp" Target="../ctrlProps/ctrlProp773.xml"/><Relationship Id="rId254" Type="http://schemas.openxmlformats.org/officeDocument/2006/relationships/ctrlProp" Target="../ctrlProps/ctrlProp794.xml"/><Relationship Id="rId28" Type="http://schemas.openxmlformats.org/officeDocument/2006/relationships/ctrlProp" Target="../ctrlProps/ctrlProp568.xml"/><Relationship Id="rId49" Type="http://schemas.openxmlformats.org/officeDocument/2006/relationships/ctrlProp" Target="../ctrlProps/ctrlProp589.xml"/><Relationship Id="rId114" Type="http://schemas.openxmlformats.org/officeDocument/2006/relationships/ctrlProp" Target="../ctrlProps/ctrlProp654.xml"/><Relationship Id="rId275" Type="http://schemas.openxmlformats.org/officeDocument/2006/relationships/ctrlProp" Target="../ctrlProps/ctrlProp815.xml"/><Relationship Id="rId296" Type="http://schemas.openxmlformats.org/officeDocument/2006/relationships/ctrlProp" Target="../ctrlProps/ctrlProp836.xml"/><Relationship Id="rId300" Type="http://schemas.openxmlformats.org/officeDocument/2006/relationships/ctrlProp" Target="../ctrlProps/ctrlProp840.xml"/><Relationship Id="rId60" Type="http://schemas.openxmlformats.org/officeDocument/2006/relationships/ctrlProp" Target="../ctrlProps/ctrlProp600.xml"/><Relationship Id="rId81" Type="http://schemas.openxmlformats.org/officeDocument/2006/relationships/ctrlProp" Target="../ctrlProps/ctrlProp621.xml"/><Relationship Id="rId135" Type="http://schemas.openxmlformats.org/officeDocument/2006/relationships/ctrlProp" Target="../ctrlProps/ctrlProp675.xml"/><Relationship Id="rId156" Type="http://schemas.openxmlformats.org/officeDocument/2006/relationships/ctrlProp" Target="../ctrlProps/ctrlProp696.xml"/><Relationship Id="rId177" Type="http://schemas.openxmlformats.org/officeDocument/2006/relationships/ctrlProp" Target="../ctrlProps/ctrlProp717.xml"/><Relationship Id="rId198" Type="http://schemas.openxmlformats.org/officeDocument/2006/relationships/ctrlProp" Target="../ctrlProps/ctrlProp738.xml"/><Relationship Id="rId321" Type="http://schemas.openxmlformats.org/officeDocument/2006/relationships/ctrlProp" Target="../ctrlProps/ctrlProp861.xml"/><Relationship Id="rId342" Type="http://schemas.openxmlformats.org/officeDocument/2006/relationships/ctrlProp" Target="../ctrlProps/ctrlProp882.xml"/><Relationship Id="rId363" Type="http://schemas.openxmlformats.org/officeDocument/2006/relationships/ctrlProp" Target="../ctrlProps/ctrlProp903.xml"/><Relationship Id="rId202" Type="http://schemas.openxmlformats.org/officeDocument/2006/relationships/ctrlProp" Target="../ctrlProps/ctrlProp742.xml"/><Relationship Id="rId223" Type="http://schemas.openxmlformats.org/officeDocument/2006/relationships/ctrlProp" Target="../ctrlProps/ctrlProp763.xml"/><Relationship Id="rId244" Type="http://schemas.openxmlformats.org/officeDocument/2006/relationships/ctrlProp" Target="../ctrlProps/ctrlProp784.xml"/><Relationship Id="rId18" Type="http://schemas.openxmlformats.org/officeDocument/2006/relationships/ctrlProp" Target="../ctrlProps/ctrlProp558.xml"/><Relationship Id="rId39" Type="http://schemas.openxmlformats.org/officeDocument/2006/relationships/ctrlProp" Target="../ctrlProps/ctrlProp579.xml"/><Relationship Id="rId265" Type="http://schemas.openxmlformats.org/officeDocument/2006/relationships/ctrlProp" Target="../ctrlProps/ctrlProp805.xml"/><Relationship Id="rId286" Type="http://schemas.openxmlformats.org/officeDocument/2006/relationships/ctrlProp" Target="../ctrlProps/ctrlProp826.xml"/><Relationship Id="rId50" Type="http://schemas.openxmlformats.org/officeDocument/2006/relationships/ctrlProp" Target="../ctrlProps/ctrlProp590.xml"/><Relationship Id="rId104" Type="http://schemas.openxmlformats.org/officeDocument/2006/relationships/ctrlProp" Target="../ctrlProps/ctrlProp644.xml"/><Relationship Id="rId125" Type="http://schemas.openxmlformats.org/officeDocument/2006/relationships/ctrlProp" Target="../ctrlProps/ctrlProp665.xml"/><Relationship Id="rId146" Type="http://schemas.openxmlformats.org/officeDocument/2006/relationships/ctrlProp" Target="../ctrlProps/ctrlProp686.xml"/><Relationship Id="rId167" Type="http://schemas.openxmlformats.org/officeDocument/2006/relationships/ctrlProp" Target="../ctrlProps/ctrlProp707.xml"/><Relationship Id="rId188" Type="http://schemas.openxmlformats.org/officeDocument/2006/relationships/ctrlProp" Target="../ctrlProps/ctrlProp728.xml"/><Relationship Id="rId311" Type="http://schemas.openxmlformats.org/officeDocument/2006/relationships/ctrlProp" Target="../ctrlProps/ctrlProp851.xml"/><Relationship Id="rId332" Type="http://schemas.openxmlformats.org/officeDocument/2006/relationships/ctrlProp" Target="../ctrlProps/ctrlProp872.xml"/><Relationship Id="rId353" Type="http://schemas.openxmlformats.org/officeDocument/2006/relationships/ctrlProp" Target="../ctrlProps/ctrlProp893.xml"/><Relationship Id="rId71" Type="http://schemas.openxmlformats.org/officeDocument/2006/relationships/ctrlProp" Target="../ctrlProps/ctrlProp611.xml"/><Relationship Id="rId92" Type="http://schemas.openxmlformats.org/officeDocument/2006/relationships/ctrlProp" Target="../ctrlProps/ctrlProp632.xml"/><Relationship Id="rId213" Type="http://schemas.openxmlformats.org/officeDocument/2006/relationships/ctrlProp" Target="../ctrlProps/ctrlProp753.xml"/><Relationship Id="rId234" Type="http://schemas.openxmlformats.org/officeDocument/2006/relationships/ctrlProp" Target="../ctrlProps/ctrlProp774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569.xml"/><Relationship Id="rId255" Type="http://schemas.openxmlformats.org/officeDocument/2006/relationships/ctrlProp" Target="../ctrlProps/ctrlProp795.xml"/><Relationship Id="rId276" Type="http://schemas.openxmlformats.org/officeDocument/2006/relationships/ctrlProp" Target="../ctrlProps/ctrlProp816.xml"/><Relationship Id="rId297" Type="http://schemas.openxmlformats.org/officeDocument/2006/relationships/ctrlProp" Target="../ctrlProps/ctrlProp837.xml"/><Relationship Id="rId40" Type="http://schemas.openxmlformats.org/officeDocument/2006/relationships/ctrlProp" Target="../ctrlProps/ctrlProp580.xml"/><Relationship Id="rId115" Type="http://schemas.openxmlformats.org/officeDocument/2006/relationships/ctrlProp" Target="../ctrlProps/ctrlProp655.xml"/><Relationship Id="rId136" Type="http://schemas.openxmlformats.org/officeDocument/2006/relationships/ctrlProp" Target="../ctrlProps/ctrlProp676.xml"/><Relationship Id="rId157" Type="http://schemas.openxmlformats.org/officeDocument/2006/relationships/ctrlProp" Target="../ctrlProps/ctrlProp697.xml"/><Relationship Id="rId178" Type="http://schemas.openxmlformats.org/officeDocument/2006/relationships/ctrlProp" Target="../ctrlProps/ctrlProp718.xml"/><Relationship Id="rId301" Type="http://schemas.openxmlformats.org/officeDocument/2006/relationships/ctrlProp" Target="../ctrlProps/ctrlProp841.xml"/><Relationship Id="rId322" Type="http://schemas.openxmlformats.org/officeDocument/2006/relationships/ctrlProp" Target="../ctrlProps/ctrlProp862.xml"/><Relationship Id="rId343" Type="http://schemas.openxmlformats.org/officeDocument/2006/relationships/ctrlProp" Target="../ctrlProps/ctrlProp883.xml"/><Relationship Id="rId364" Type="http://schemas.openxmlformats.org/officeDocument/2006/relationships/ctrlProp" Target="../ctrlProps/ctrlProp904.xml"/><Relationship Id="rId61" Type="http://schemas.openxmlformats.org/officeDocument/2006/relationships/ctrlProp" Target="../ctrlProps/ctrlProp601.xml"/><Relationship Id="rId82" Type="http://schemas.openxmlformats.org/officeDocument/2006/relationships/ctrlProp" Target="../ctrlProps/ctrlProp622.xml"/><Relationship Id="rId199" Type="http://schemas.openxmlformats.org/officeDocument/2006/relationships/ctrlProp" Target="../ctrlProps/ctrlProp739.xml"/><Relationship Id="rId203" Type="http://schemas.openxmlformats.org/officeDocument/2006/relationships/ctrlProp" Target="../ctrlProps/ctrlProp743.xml"/><Relationship Id="rId19" Type="http://schemas.openxmlformats.org/officeDocument/2006/relationships/ctrlProp" Target="../ctrlProps/ctrlProp559.xml"/><Relationship Id="rId224" Type="http://schemas.openxmlformats.org/officeDocument/2006/relationships/ctrlProp" Target="../ctrlProps/ctrlProp764.xml"/><Relationship Id="rId245" Type="http://schemas.openxmlformats.org/officeDocument/2006/relationships/ctrlProp" Target="../ctrlProps/ctrlProp785.xml"/><Relationship Id="rId266" Type="http://schemas.openxmlformats.org/officeDocument/2006/relationships/ctrlProp" Target="../ctrlProps/ctrlProp806.xml"/><Relationship Id="rId287" Type="http://schemas.openxmlformats.org/officeDocument/2006/relationships/ctrlProp" Target="../ctrlProps/ctrlProp827.xml"/><Relationship Id="rId30" Type="http://schemas.openxmlformats.org/officeDocument/2006/relationships/ctrlProp" Target="../ctrlProps/ctrlProp570.xml"/><Relationship Id="rId105" Type="http://schemas.openxmlformats.org/officeDocument/2006/relationships/ctrlProp" Target="../ctrlProps/ctrlProp645.xml"/><Relationship Id="rId126" Type="http://schemas.openxmlformats.org/officeDocument/2006/relationships/ctrlProp" Target="../ctrlProps/ctrlProp666.xml"/><Relationship Id="rId147" Type="http://schemas.openxmlformats.org/officeDocument/2006/relationships/ctrlProp" Target="../ctrlProps/ctrlProp687.xml"/><Relationship Id="rId168" Type="http://schemas.openxmlformats.org/officeDocument/2006/relationships/ctrlProp" Target="../ctrlProps/ctrlProp708.xml"/><Relationship Id="rId312" Type="http://schemas.openxmlformats.org/officeDocument/2006/relationships/ctrlProp" Target="../ctrlProps/ctrlProp852.xml"/><Relationship Id="rId333" Type="http://schemas.openxmlformats.org/officeDocument/2006/relationships/ctrlProp" Target="../ctrlProps/ctrlProp873.xml"/><Relationship Id="rId354" Type="http://schemas.openxmlformats.org/officeDocument/2006/relationships/ctrlProp" Target="../ctrlProps/ctrlProp894.xml"/><Relationship Id="rId51" Type="http://schemas.openxmlformats.org/officeDocument/2006/relationships/ctrlProp" Target="../ctrlProps/ctrlProp591.xml"/><Relationship Id="rId72" Type="http://schemas.openxmlformats.org/officeDocument/2006/relationships/ctrlProp" Target="../ctrlProps/ctrlProp612.xml"/><Relationship Id="rId93" Type="http://schemas.openxmlformats.org/officeDocument/2006/relationships/ctrlProp" Target="../ctrlProps/ctrlProp633.xml"/><Relationship Id="rId189" Type="http://schemas.openxmlformats.org/officeDocument/2006/relationships/ctrlProp" Target="../ctrlProps/ctrlProp729.xml"/><Relationship Id="rId3" Type="http://schemas.openxmlformats.org/officeDocument/2006/relationships/vmlDrawing" Target="../drawings/vmlDrawing8.vml"/><Relationship Id="rId214" Type="http://schemas.openxmlformats.org/officeDocument/2006/relationships/ctrlProp" Target="../ctrlProps/ctrlProp754.xml"/><Relationship Id="rId235" Type="http://schemas.openxmlformats.org/officeDocument/2006/relationships/ctrlProp" Target="../ctrlProps/ctrlProp775.xml"/><Relationship Id="rId256" Type="http://schemas.openxmlformats.org/officeDocument/2006/relationships/ctrlProp" Target="../ctrlProps/ctrlProp796.xml"/><Relationship Id="rId277" Type="http://schemas.openxmlformats.org/officeDocument/2006/relationships/ctrlProp" Target="../ctrlProps/ctrlProp817.xml"/><Relationship Id="rId298" Type="http://schemas.openxmlformats.org/officeDocument/2006/relationships/ctrlProp" Target="../ctrlProps/ctrlProp838.xml"/><Relationship Id="rId116" Type="http://schemas.openxmlformats.org/officeDocument/2006/relationships/ctrlProp" Target="../ctrlProps/ctrlProp656.xml"/><Relationship Id="rId137" Type="http://schemas.openxmlformats.org/officeDocument/2006/relationships/ctrlProp" Target="../ctrlProps/ctrlProp677.xml"/><Relationship Id="rId158" Type="http://schemas.openxmlformats.org/officeDocument/2006/relationships/ctrlProp" Target="../ctrlProps/ctrlProp698.xml"/><Relationship Id="rId302" Type="http://schemas.openxmlformats.org/officeDocument/2006/relationships/ctrlProp" Target="../ctrlProps/ctrlProp842.xml"/><Relationship Id="rId323" Type="http://schemas.openxmlformats.org/officeDocument/2006/relationships/ctrlProp" Target="../ctrlProps/ctrlProp863.xml"/><Relationship Id="rId344" Type="http://schemas.openxmlformats.org/officeDocument/2006/relationships/ctrlProp" Target="../ctrlProps/ctrlProp884.xml"/><Relationship Id="rId20" Type="http://schemas.openxmlformats.org/officeDocument/2006/relationships/ctrlProp" Target="../ctrlProps/ctrlProp560.xml"/><Relationship Id="rId41" Type="http://schemas.openxmlformats.org/officeDocument/2006/relationships/ctrlProp" Target="../ctrlProps/ctrlProp581.xml"/><Relationship Id="rId62" Type="http://schemas.openxmlformats.org/officeDocument/2006/relationships/ctrlProp" Target="../ctrlProps/ctrlProp602.xml"/><Relationship Id="rId83" Type="http://schemas.openxmlformats.org/officeDocument/2006/relationships/ctrlProp" Target="../ctrlProps/ctrlProp623.xml"/><Relationship Id="rId179" Type="http://schemas.openxmlformats.org/officeDocument/2006/relationships/ctrlProp" Target="../ctrlProps/ctrlProp719.xml"/><Relationship Id="rId365" Type="http://schemas.openxmlformats.org/officeDocument/2006/relationships/ctrlProp" Target="../ctrlProps/ctrlProp905.xml"/><Relationship Id="rId190" Type="http://schemas.openxmlformats.org/officeDocument/2006/relationships/ctrlProp" Target="../ctrlProps/ctrlProp730.xml"/><Relationship Id="rId204" Type="http://schemas.openxmlformats.org/officeDocument/2006/relationships/ctrlProp" Target="../ctrlProps/ctrlProp744.xml"/><Relationship Id="rId225" Type="http://schemas.openxmlformats.org/officeDocument/2006/relationships/ctrlProp" Target="../ctrlProps/ctrlProp765.xml"/><Relationship Id="rId246" Type="http://schemas.openxmlformats.org/officeDocument/2006/relationships/ctrlProp" Target="../ctrlProps/ctrlProp786.xml"/><Relationship Id="rId267" Type="http://schemas.openxmlformats.org/officeDocument/2006/relationships/ctrlProp" Target="../ctrlProps/ctrlProp807.xml"/><Relationship Id="rId288" Type="http://schemas.openxmlformats.org/officeDocument/2006/relationships/ctrlProp" Target="../ctrlProps/ctrlProp828.xml"/><Relationship Id="rId106" Type="http://schemas.openxmlformats.org/officeDocument/2006/relationships/ctrlProp" Target="../ctrlProps/ctrlProp646.xml"/><Relationship Id="rId127" Type="http://schemas.openxmlformats.org/officeDocument/2006/relationships/ctrlProp" Target="../ctrlProps/ctrlProp667.xml"/><Relationship Id="rId313" Type="http://schemas.openxmlformats.org/officeDocument/2006/relationships/ctrlProp" Target="../ctrlProps/ctrlProp853.xml"/><Relationship Id="rId10" Type="http://schemas.openxmlformats.org/officeDocument/2006/relationships/ctrlProp" Target="../ctrlProps/ctrlProp550.xml"/><Relationship Id="rId31" Type="http://schemas.openxmlformats.org/officeDocument/2006/relationships/ctrlProp" Target="../ctrlProps/ctrlProp571.xml"/><Relationship Id="rId52" Type="http://schemas.openxmlformats.org/officeDocument/2006/relationships/ctrlProp" Target="../ctrlProps/ctrlProp592.xml"/><Relationship Id="rId73" Type="http://schemas.openxmlformats.org/officeDocument/2006/relationships/ctrlProp" Target="../ctrlProps/ctrlProp613.xml"/><Relationship Id="rId94" Type="http://schemas.openxmlformats.org/officeDocument/2006/relationships/ctrlProp" Target="../ctrlProps/ctrlProp634.xml"/><Relationship Id="rId148" Type="http://schemas.openxmlformats.org/officeDocument/2006/relationships/ctrlProp" Target="../ctrlProps/ctrlProp688.xml"/><Relationship Id="rId169" Type="http://schemas.openxmlformats.org/officeDocument/2006/relationships/ctrlProp" Target="../ctrlProps/ctrlProp709.xml"/><Relationship Id="rId334" Type="http://schemas.openxmlformats.org/officeDocument/2006/relationships/ctrlProp" Target="../ctrlProps/ctrlProp874.xml"/><Relationship Id="rId355" Type="http://schemas.openxmlformats.org/officeDocument/2006/relationships/ctrlProp" Target="../ctrlProps/ctrlProp895.xml"/><Relationship Id="rId4" Type="http://schemas.openxmlformats.org/officeDocument/2006/relationships/vmlDrawing" Target="../drawings/vmlDrawing9.vml"/><Relationship Id="rId180" Type="http://schemas.openxmlformats.org/officeDocument/2006/relationships/ctrlProp" Target="../ctrlProps/ctrlProp720.xml"/><Relationship Id="rId215" Type="http://schemas.openxmlformats.org/officeDocument/2006/relationships/ctrlProp" Target="../ctrlProps/ctrlProp755.xml"/><Relationship Id="rId236" Type="http://schemas.openxmlformats.org/officeDocument/2006/relationships/ctrlProp" Target="../ctrlProps/ctrlProp776.xml"/><Relationship Id="rId257" Type="http://schemas.openxmlformats.org/officeDocument/2006/relationships/ctrlProp" Target="../ctrlProps/ctrlProp797.xml"/><Relationship Id="rId278" Type="http://schemas.openxmlformats.org/officeDocument/2006/relationships/ctrlProp" Target="../ctrlProps/ctrlProp818.xml"/><Relationship Id="rId303" Type="http://schemas.openxmlformats.org/officeDocument/2006/relationships/ctrlProp" Target="../ctrlProps/ctrlProp843.xml"/><Relationship Id="rId42" Type="http://schemas.openxmlformats.org/officeDocument/2006/relationships/ctrlProp" Target="../ctrlProps/ctrlProp582.xml"/><Relationship Id="rId84" Type="http://schemas.openxmlformats.org/officeDocument/2006/relationships/ctrlProp" Target="../ctrlProps/ctrlProp624.xml"/><Relationship Id="rId138" Type="http://schemas.openxmlformats.org/officeDocument/2006/relationships/ctrlProp" Target="../ctrlProps/ctrlProp678.xml"/><Relationship Id="rId345" Type="http://schemas.openxmlformats.org/officeDocument/2006/relationships/ctrlProp" Target="../ctrlProps/ctrlProp885.xml"/><Relationship Id="rId191" Type="http://schemas.openxmlformats.org/officeDocument/2006/relationships/ctrlProp" Target="../ctrlProps/ctrlProp731.xml"/><Relationship Id="rId205" Type="http://schemas.openxmlformats.org/officeDocument/2006/relationships/ctrlProp" Target="../ctrlProps/ctrlProp745.xml"/><Relationship Id="rId247" Type="http://schemas.openxmlformats.org/officeDocument/2006/relationships/ctrlProp" Target="../ctrlProps/ctrlProp787.xml"/><Relationship Id="rId107" Type="http://schemas.openxmlformats.org/officeDocument/2006/relationships/ctrlProp" Target="../ctrlProps/ctrlProp647.xml"/><Relationship Id="rId289" Type="http://schemas.openxmlformats.org/officeDocument/2006/relationships/ctrlProp" Target="../ctrlProps/ctrlProp829.xml"/><Relationship Id="rId11" Type="http://schemas.openxmlformats.org/officeDocument/2006/relationships/ctrlProp" Target="../ctrlProps/ctrlProp551.xml"/><Relationship Id="rId53" Type="http://schemas.openxmlformats.org/officeDocument/2006/relationships/ctrlProp" Target="../ctrlProps/ctrlProp593.xml"/><Relationship Id="rId149" Type="http://schemas.openxmlformats.org/officeDocument/2006/relationships/ctrlProp" Target="../ctrlProps/ctrlProp689.xml"/><Relationship Id="rId314" Type="http://schemas.openxmlformats.org/officeDocument/2006/relationships/ctrlProp" Target="../ctrlProps/ctrlProp854.xml"/><Relationship Id="rId356" Type="http://schemas.openxmlformats.org/officeDocument/2006/relationships/ctrlProp" Target="../ctrlProps/ctrlProp896.xml"/><Relationship Id="rId95" Type="http://schemas.openxmlformats.org/officeDocument/2006/relationships/ctrlProp" Target="../ctrlProps/ctrlProp635.xml"/><Relationship Id="rId160" Type="http://schemas.openxmlformats.org/officeDocument/2006/relationships/ctrlProp" Target="../ctrlProps/ctrlProp700.xml"/><Relationship Id="rId216" Type="http://schemas.openxmlformats.org/officeDocument/2006/relationships/ctrlProp" Target="../ctrlProps/ctrlProp756.xml"/><Relationship Id="rId258" Type="http://schemas.openxmlformats.org/officeDocument/2006/relationships/ctrlProp" Target="../ctrlProps/ctrlProp798.xml"/><Relationship Id="rId22" Type="http://schemas.openxmlformats.org/officeDocument/2006/relationships/ctrlProp" Target="../ctrlProps/ctrlProp562.xml"/><Relationship Id="rId64" Type="http://schemas.openxmlformats.org/officeDocument/2006/relationships/ctrlProp" Target="../ctrlProps/ctrlProp604.xml"/><Relationship Id="rId118" Type="http://schemas.openxmlformats.org/officeDocument/2006/relationships/ctrlProp" Target="../ctrlProps/ctrlProp658.xml"/><Relationship Id="rId325" Type="http://schemas.openxmlformats.org/officeDocument/2006/relationships/ctrlProp" Target="../ctrlProps/ctrlProp865.xml"/><Relationship Id="rId367" Type="http://schemas.openxmlformats.org/officeDocument/2006/relationships/ctrlProp" Target="../ctrlProps/ctrlProp907.xml"/><Relationship Id="rId171" Type="http://schemas.openxmlformats.org/officeDocument/2006/relationships/ctrlProp" Target="../ctrlProps/ctrlProp711.xml"/><Relationship Id="rId227" Type="http://schemas.openxmlformats.org/officeDocument/2006/relationships/ctrlProp" Target="../ctrlProps/ctrlProp767.xml"/><Relationship Id="rId269" Type="http://schemas.openxmlformats.org/officeDocument/2006/relationships/ctrlProp" Target="../ctrlProps/ctrlProp809.xml"/><Relationship Id="rId33" Type="http://schemas.openxmlformats.org/officeDocument/2006/relationships/ctrlProp" Target="../ctrlProps/ctrlProp573.xml"/><Relationship Id="rId129" Type="http://schemas.openxmlformats.org/officeDocument/2006/relationships/ctrlProp" Target="../ctrlProps/ctrlProp669.xml"/><Relationship Id="rId280" Type="http://schemas.openxmlformats.org/officeDocument/2006/relationships/ctrlProp" Target="../ctrlProps/ctrlProp820.xml"/><Relationship Id="rId336" Type="http://schemas.openxmlformats.org/officeDocument/2006/relationships/ctrlProp" Target="../ctrlProps/ctrlProp876.xml"/><Relationship Id="rId75" Type="http://schemas.openxmlformats.org/officeDocument/2006/relationships/ctrlProp" Target="../ctrlProps/ctrlProp615.xml"/><Relationship Id="rId140" Type="http://schemas.openxmlformats.org/officeDocument/2006/relationships/ctrlProp" Target="../ctrlProps/ctrlProp680.xml"/><Relationship Id="rId182" Type="http://schemas.openxmlformats.org/officeDocument/2006/relationships/ctrlProp" Target="../ctrlProps/ctrlProp722.xml"/><Relationship Id="rId6" Type="http://schemas.openxmlformats.org/officeDocument/2006/relationships/ctrlProp" Target="../ctrlProps/ctrlProp546.xml"/><Relationship Id="rId238" Type="http://schemas.openxmlformats.org/officeDocument/2006/relationships/ctrlProp" Target="../ctrlProps/ctrlProp778.xml"/><Relationship Id="rId291" Type="http://schemas.openxmlformats.org/officeDocument/2006/relationships/ctrlProp" Target="../ctrlProps/ctrlProp831.xml"/><Relationship Id="rId305" Type="http://schemas.openxmlformats.org/officeDocument/2006/relationships/ctrlProp" Target="../ctrlProps/ctrlProp845.xml"/><Relationship Id="rId347" Type="http://schemas.openxmlformats.org/officeDocument/2006/relationships/ctrlProp" Target="../ctrlProps/ctrlProp887.xml"/><Relationship Id="rId44" Type="http://schemas.openxmlformats.org/officeDocument/2006/relationships/ctrlProp" Target="../ctrlProps/ctrlProp584.xml"/><Relationship Id="rId86" Type="http://schemas.openxmlformats.org/officeDocument/2006/relationships/ctrlProp" Target="../ctrlProps/ctrlProp626.xml"/><Relationship Id="rId151" Type="http://schemas.openxmlformats.org/officeDocument/2006/relationships/ctrlProp" Target="../ctrlProps/ctrlProp691.xml"/><Relationship Id="rId193" Type="http://schemas.openxmlformats.org/officeDocument/2006/relationships/ctrlProp" Target="../ctrlProps/ctrlProp733.xml"/><Relationship Id="rId207" Type="http://schemas.openxmlformats.org/officeDocument/2006/relationships/ctrlProp" Target="../ctrlProps/ctrlProp747.xml"/><Relationship Id="rId249" Type="http://schemas.openxmlformats.org/officeDocument/2006/relationships/ctrlProp" Target="../ctrlProps/ctrlProp789.xml"/><Relationship Id="rId13" Type="http://schemas.openxmlformats.org/officeDocument/2006/relationships/ctrlProp" Target="../ctrlProps/ctrlProp553.xml"/><Relationship Id="rId109" Type="http://schemas.openxmlformats.org/officeDocument/2006/relationships/ctrlProp" Target="../ctrlProps/ctrlProp649.xml"/><Relationship Id="rId260" Type="http://schemas.openxmlformats.org/officeDocument/2006/relationships/ctrlProp" Target="../ctrlProps/ctrlProp800.xml"/><Relationship Id="rId316" Type="http://schemas.openxmlformats.org/officeDocument/2006/relationships/ctrlProp" Target="../ctrlProps/ctrlProp856.xml"/><Relationship Id="rId55" Type="http://schemas.openxmlformats.org/officeDocument/2006/relationships/ctrlProp" Target="../ctrlProps/ctrlProp595.xml"/><Relationship Id="rId97" Type="http://schemas.openxmlformats.org/officeDocument/2006/relationships/ctrlProp" Target="../ctrlProps/ctrlProp637.xml"/><Relationship Id="rId120" Type="http://schemas.openxmlformats.org/officeDocument/2006/relationships/ctrlProp" Target="../ctrlProps/ctrlProp660.xml"/><Relationship Id="rId358" Type="http://schemas.openxmlformats.org/officeDocument/2006/relationships/ctrlProp" Target="../ctrlProps/ctrlProp898.xml"/><Relationship Id="rId162" Type="http://schemas.openxmlformats.org/officeDocument/2006/relationships/ctrlProp" Target="../ctrlProps/ctrlProp702.xml"/><Relationship Id="rId218" Type="http://schemas.openxmlformats.org/officeDocument/2006/relationships/ctrlProp" Target="../ctrlProps/ctrlProp758.xml"/><Relationship Id="rId271" Type="http://schemas.openxmlformats.org/officeDocument/2006/relationships/ctrlProp" Target="../ctrlProps/ctrlProp811.xml"/><Relationship Id="rId24" Type="http://schemas.openxmlformats.org/officeDocument/2006/relationships/ctrlProp" Target="../ctrlProps/ctrlProp564.xml"/><Relationship Id="rId66" Type="http://schemas.openxmlformats.org/officeDocument/2006/relationships/ctrlProp" Target="../ctrlProps/ctrlProp606.xml"/><Relationship Id="rId131" Type="http://schemas.openxmlformats.org/officeDocument/2006/relationships/ctrlProp" Target="../ctrlProps/ctrlProp671.xml"/><Relationship Id="rId327" Type="http://schemas.openxmlformats.org/officeDocument/2006/relationships/ctrlProp" Target="../ctrlProps/ctrlProp867.xml"/><Relationship Id="rId369" Type="http://schemas.openxmlformats.org/officeDocument/2006/relationships/ctrlProp" Target="../ctrlProps/ctrlProp909.xml"/><Relationship Id="rId173" Type="http://schemas.openxmlformats.org/officeDocument/2006/relationships/ctrlProp" Target="../ctrlProps/ctrlProp713.xml"/><Relationship Id="rId229" Type="http://schemas.openxmlformats.org/officeDocument/2006/relationships/ctrlProp" Target="../ctrlProps/ctrlProp769.xml"/><Relationship Id="rId240" Type="http://schemas.openxmlformats.org/officeDocument/2006/relationships/ctrlProp" Target="../ctrlProps/ctrlProp780.xml"/><Relationship Id="rId35" Type="http://schemas.openxmlformats.org/officeDocument/2006/relationships/ctrlProp" Target="../ctrlProps/ctrlProp575.xml"/><Relationship Id="rId77" Type="http://schemas.openxmlformats.org/officeDocument/2006/relationships/ctrlProp" Target="../ctrlProps/ctrlProp617.xml"/><Relationship Id="rId100" Type="http://schemas.openxmlformats.org/officeDocument/2006/relationships/ctrlProp" Target="../ctrlProps/ctrlProp640.xml"/><Relationship Id="rId282" Type="http://schemas.openxmlformats.org/officeDocument/2006/relationships/ctrlProp" Target="../ctrlProps/ctrlProp822.xml"/><Relationship Id="rId338" Type="http://schemas.openxmlformats.org/officeDocument/2006/relationships/ctrlProp" Target="../ctrlProps/ctrlProp878.xml"/><Relationship Id="rId8" Type="http://schemas.openxmlformats.org/officeDocument/2006/relationships/ctrlProp" Target="../ctrlProps/ctrlProp548.xml"/><Relationship Id="rId142" Type="http://schemas.openxmlformats.org/officeDocument/2006/relationships/ctrlProp" Target="../ctrlProps/ctrlProp682.xml"/><Relationship Id="rId184" Type="http://schemas.openxmlformats.org/officeDocument/2006/relationships/ctrlProp" Target="../ctrlProps/ctrlProp724.xml"/><Relationship Id="rId251" Type="http://schemas.openxmlformats.org/officeDocument/2006/relationships/ctrlProp" Target="../ctrlProps/ctrlProp791.xml"/><Relationship Id="rId46" Type="http://schemas.openxmlformats.org/officeDocument/2006/relationships/ctrlProp" Target="../ctrlProps/ctrlProp586.xml"/><Relationship Id="rId293" Type="http://schemas.openxmlformats.org/officeDocument/2006/relationships/ctrlProp" Target="../ctrlProps/ctrlProp833.xml"/><Relationship Id="rId307" Type="http://schemas.openxmlformats.org/officeDocument/2006/relationships/ctrlProp" Target="../ctrlProps/ctrlProp847.xml"/><Relationship Id="rId349" Type="http://schemas.openxmlformats.org/officeDocument/2006/relationships/ctrlProp" Target="../ctrlProps/ctrlProp889.xml"/><Relationship Id="rId88" Type="http://schemas.openxmlformats.org/officeDocument/2006/relationships/ctrlProp" Target="../ctrlProps/ctrlProp628.xml"/><Relationship Id="rId111" Type="http://schemas.openxmlformats.org/officeDocument/2006/relationships/ctrlProp" Target="../ctrlProps/ctrlProp651.xml"/><Relationship Id="rId153" Type="http://schemas.openxmlformats.org/officeDocument/2006/relationships/ctrlProp" Target="../ctrlProps/ctrlProp693.xml"/><Relationship Id="rId195" Type="http://schemas.openxmlformats.org/officeDocument/2006/relationships/ctrlProp" Target="../ctrlProps/ctrlProp735.xml"/><Relationship Id="rId209" Type="http://schemas.openxmlformats.org/officeDocument/2006/relationships/ctrlProp" Target="../ctrlProps/ctrlProp749.xml"/><Relationship Id="rId360" Type="http://schemas.openxmlformats.org/officeDocument/2006/relationships/ctrlProp" Target="../ctrlProps/ctrlProp900.xml"/><Relationship Id="rId220" Type="http://schemas.openxmlformats.org/officeDocument/2006/relationships/ctrlProp" Target="../ctrlProps/ctrlProp760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913.xml"/><Relationship Id="rId4" Type="http://schemas.openxmlformats.org/officeDocument/2006/relationships/vmlDrawing" Target="../drawings/vmlDrawing1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0666-1F62-4F0D-95F7-4183DC6C490B}">
  <sheetPr>
    <tabColor indexed="44"/>
    <outlinePr summaryBelow="0" summaryRight="0"/>
  </sheetPr>
  <dimension ref="A1:BF249"/>
  <sheetViews>
    <sheetView showGridLines="0" tabSelected="1" topLeftCell="B1" zoomScale="130" zoomScaleNormal="130" zoomScaleSheetLayoutView="100" workbookViewId="0">
      <pane ySplit="2" topLeftCell="A140" activePane="bottomLeft" state="frozen"/>
      <selection activeCell="B16" sqref="B16:N16"/>
      <selection pane="bottomLeft" activeCell="H1" sqref="H1:K2"/>
    </sheetView>
  </sheetViews>
  <sheetFormatPr baseColWidth="10" defaultColWidth="11" defaultRowHeight="12.75" x14ac:dyDescent="0.2"/>
  <cols>
    <col min="1" max="1" width="1.5" style="3" customWidth="1"/>
    <col min="2" max="3" width="4.375" style="1" customWidth="1"/>
    <col min="4" max="4" width="13.375" style="1" customWidth="1"/>
    <col min="5" max="5" width="4.375" style="1" customWidth="1"/>
    <col min="6" max="6" width="6.75" style="1" customWidth="1"/>
    <col min="7" max="8" width="4.375" style="1" customWidth="1"/>
    <col min="9" max="9" width="2.125" style="1" customWidth="1"/>
    <col min="10" max="10" width="5.75" style="1" customWidth="1"/>
    <col min="11" max="12" width="4.375" style="1" customWidth="1"/>
    <col min="13" max="13" width="4.375" style="13" customWidth="1"/>
    <col min="14" max="14" width="4.375" style="1" customWidth="1"/>
    <col min="15" max="15" width="4.125" style="2" customWidth="1"/>
    <col min="16" max="19" width="4.375" style="1" customWidth="1"/>
    <col min="20" max="20" width="10" style="1" customWidth="1"/>
    <col min="21" max="28" width="4.375" style="1" customWidth="1"/>
    <col min="29" max="29" width="1.25" style="1" customWidth="1"/>
    <col min="30" max="30" width="5.75" style="1" customWidth="1" collapsed="1"/>
    <col min="31" max="31" width="6" style="11" hidden="1" customWidth="1"/>
    <col min="32" max="36" width="6" style="1" hidden="1" customWidth="1"/>
    <col min="37" max="37" width="7" style="1" hidden="1" customWidth="1"/>
    <col min="38" max="39" width="6" style="1" hidden="1" customWidth="1"/>
    <col min="40" max="41" width="7.75" style="1" hidden="1" customWidth="1"/>
    <col min="42" max="44" width="6" style="1" hidden="1" customWidth="1"/>
    <col min="45" max="45" width="3.75" style="1" customWidth="1"/>
    <col min="46" max="16384" width="11" style="1"/>
  </cols>
  <sheetData>
    <row r="1" spans="1:38" ht="24.6" customHeight="1" x14ac:dyDescent="0.2">
      <c r="B1" s="373" t="s">
        <v>2328</v>
      </c>
      <c r="C1" s="370"/>
      <c r="D1" s="370"/>
      <c r="E1" s="370"/>
      <c r="F1" s="370"/>
      <c r="G1" s="370"/>
      <c r="H1" s="692" t="s">
        <v>1882</v>
      </c>
      <c r="I1" s="692"/>
      <c r="J1" s="692"/>
      <c r="K1" s="692"/>
      <c r="L1" s="370"/>
      <c r="M1" s="371"/>
      <c r="N1" s="370"/>
      <c r="O1" s="372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</row>
    <row r="2" spans="1:38" ht="24.95" customHeight="1" x14ac:dyDescent="0.2">
      <c r="B2" s="373" t="s">
        <v>2315</v>
      </c>
      <c r="C2" s="370"/>
      <c r="D2" s="370"/>
      <c r="E2" s="370"/>
      <c r="F2" s="370"/>
      <c r="G2" s="370"/>
      <c r="H2" s="692"/>
      <c r="I2" s="692"/>
      <c r="J2" s="692"/>
      <c r="K2" s="692"/>
      <c r="L2" s="370"/>
      <c r="M2" s="371"/>
      <c r="N2" s="370"/>
      <c r="O2" s="372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</row>
    <row r="3" spans="1:38" ht="25.5" customHeight="1" x14ac:dyDescent="0.2">
      <c r="A3" s="50"/>
      <c r="B3" s="377" t="str">
        <f>IF($H$1="English",'Machining data ENG'!B3,IF($H$1="Deutsch",'Machining data DE'!B3,IF($H$1="英文",'Machining data CHN'!B3)))</f>
        <v>Prozessdatenblatt - mechanische Bearbeitung</v>
      </c>
      <c r="C3" s="378"/>
      <c r="D3" s="378"/>
      <c r="E3" s="378"/>
      <c r="F3" s="378"/>
      <c r="G3" s="378"/>
      <c r="H3" s="379"/>
      <c r="I3" s="380"/>
      <c r="J3" s="380"/>
      <c r="K3" s="380"/>
      <c r="L3" s="380"/>
      <c r="M3" s="381"/>
      <c r="N3" s="380"/>
      <c r="O3" s="56"/>
      <c r="P3" s="554" t="str">
        <f>IF($H$1="English",'Machining data ENG'!P3,IF($H$1="Deutsch",'Machining data DE'!P3,IF($H$1="英文",'Machining data CHN'!P3)))</f>
        <v>*Zeichnungsausschnitt 2D oder 3D einfügen</v>
      </c>
      <c r="Q3" s="480"/>
      <c r="R3" s="480"/>
      <c r="S3" s="480"/>
      <c r="T3" s="109"/>
      <c r="U3" s="107"/>
      <c r="V3" s="107"/>
      <c r="W3" s="108"/>
      <c r="X3" s="109"/>
      <c r="Y3" s="60"/>
      <c r="Z3" s="60"/>
      <c r="AA3" s="60"/>
      <c r="AB3" s="60"/>
      <c r="AC3" s="17"/>
      <c r="AE3" s="86"/>
    </row>
    <row r="4" spans="1:38" ht="128.25" customHeight="1" x14ac:dyDescent="0.2">
      <c r="A4" s="50"/>
      <c r="B4" s="707" t="str">
        <f>IF($H$1="English",'Machining data ENG'!B4,IF($H$1="Deutsch",'Machining data DE'!B4,IF($H$1="英文",'Machining data CHN'!B4)))</f>
        <v>Die mit einem * gekennzeichneten Felder stellen für die FS Pflichteingaben dar. Zur Erstbemusterung ist ein vollständig ausgefülltes Datenblatt abzugeben.</v>
      </c>
      <c r="C4" s="707"/>
      <c r="D4" s="707"/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53"/>
      <c r="P4" s="679"/>
      <c r="Q4" s="680"/>
      <c r="R4" s="680"/>
      <c r="S4" s="680"/>
      <c r="T4" s="680"/>
      <c r="U4" s="680"/>
      <c r="V4" s="680"/>
      <c r="W4" s="680"/>
      <c r="X4" s="680"/>
      <c r="Y4" s="680"/>
      <c r="Z4" s="680"/>
      <c r="AA4" s="680"/>
      <c r="AB4" s="681"/>
      <c r="AC4" s="17"/>
      <c r="AE4" s="86"/>
    </row>
    <row r="5" spans="1:38" ht="19.5" customHeight="1" x14ac:dyDescent="0.2">
      <c r="A5" s="51"/>
      <c r="B5" s="571" t="str">
        <f>IF($H$1="English",'Machining data ENG'!B5,IF($H$1="Deutsch",'Machining data DE'!B5,IF($H$1="英文",'Machining data CHN'!B5)))</f>
        <v>*Teile-Nr.</v>
      </c>
      <c r="C5" s="382"/>
      <c r="D5" s="382"/>
      <c r="E5" s="382"/>
      <c r="F5" s="708"/>
      <c r="G5" s="709"/>
      <c r="H5" s="709"/>
      <c r="I5" s="709"/>
      <c r="J5" s="709"/>
      <c r="K5" s="709"/>
      <c r="L5" s="709"/>
      <c r="M5" s="709"/>
      <c r="N5" s="709"/>
      <c r="O5" s="111"/>
      <c r="P5" s="569" t="str">
        <f>IF($H$1="English",'Machining data ENG'!P5,IF($H$1="Deutsch",'Machining data DE'!P5,IF($H$1="英文",'Machining data CHN'!P5)))</f>
        <v>*Firma</v>
      </c>
      <c r="Q5" s="384"/>
      <c r="R5" s="384"/>
      <c r="S5" s="385"/>
      <c r="T5" s="710"/>
      <c r="U5" s="711"/>
      <c r="V5" s="711"/>
      <c r="W5" s="711"/>
      <c r="X5" s="711"/>
      <c r="Y5" s="711"/>
      <c r="Z5" s="711"/>
      <c r="AA5" s="711"/>
      <c r="AB5" s="711"/>
      <c r="AC5" s="17"/>
      <c r="AE5" s="87"/>
    </row>
    <row r="6" spans="1:38" ht="19.5" customHeight="1" x14ac:dyDescent="0.2">
      <c r="A6" s="51"/>
      <c r="B6" s="442" t="str">
        <f>IF($H$1="English",'Machining data ENG'!B6,IF($H$1="Deutsch",'Machining data DE'!B6,IF($H$1="英文",'Machining data CHN'!B6)))</f>
        <v>*Teilebezeichnung</v>
      </c>
      <c r="C6" s="568"/>
      <c r="D6" s="568"/>
      <c r="E6" s="568"/>
      <c r="F6" s="668"/>
      <c r="G6" s="668"/>
      <c r="H6" s="668"/>
      <c r="I6" s="668"/>
      <c r="J6" s="668"/>
      <c r="K6" s="668"/>
      <c r="L6" s="668"/>
      <c r="M6" s="668"/>
      <c r="N6" s="668"/>
      <c r="O6" s="111"/>
      <c r="P6" s="435" t="str">
        <f>IF($H$1="English",'Machining data ENG'!P6,IF($H$1="Deutsch",'Machining data DE'!P6,IF($H$1="英文",'Machining data CHN'!P6)))</f>
        <v>*Fertigungsstandort</v>
      </c>
      <c r="Q6" s="570"/>
      <c r="R6" s="570"/>
      <c r="S6" s="562"/>
      <c r="T6" s="667"/>
      <c r="U6" s="667"/>
      <c r="V6" s="667"/>
      <c r="W6" s="667"/>
      <c r="X6" s="667"/>
      <c r="Y6" s="667"/>
      <c r="Z6" s="667"/>
      <c r="AA6" s="667"/>
      <c r="AB6" s="667"/>
      <c r="AC6" s="17"/>
      <c r="AE6" s="87"/>
    </row>
    <row r="7" spans="1:38" ht="19.5" customHeight="1" x14ac:dyDescent="0.2">
      <c r="A7" s="51"/>
      <c r="B7" s="515" t="str">
        <f>IF($H$1="English",'Machining data ENG'!B7,IF($H$1="Deutsch",'Machining data DE'!B7,IF($H$1="英文",'Machining data CHN'!B7)))</f>
        <v>*Zeichnungsnummer</v>
      </c>
      <c r="C7" s="572"/>
      <c r="D7" s="573"/>
      <c r="E7" s="572"/>
      <c r="F7" s="668"/>
      <c r="G7" s="712"/>
      <c r="H7" s="712"/>
      <c r="I7" s="712"/>
      <c r="J7" s="712"/>
      <c r="K7" s="712"/>
      <c r="L7" s="712"/>
      <c r="M7" s="712"/>
      <c r="N7" s="712"/>
      <c r="O7" s="115"/>
      <c r="P7" s="574" t="str">
        <f>IF($H$1="English",'Machining data ENG'!P7,IF($H$1="Deutsch",'Machining data DE'!P7,IF($H$1="英文",'Machining data CHN'!P7)))</f>
        <v>*Datum</v>
      </c>
      <c r="Q7" s="575"/>
      <c r="R7" s="576"/>
      <c r="S7" s="577"/>
      <c r="T7" s="713"/>
      <c r="U7" s="714"/>
      <c r="V7" s="714"/>
      <c r="W7" s="714"/>
      <c r="X7" s="714"/>
      <c r="Y7" s="714"/>
      <c r="Z7" s="714"/>
      <c r="AA7" s="714"/>
      <c r="AB7" s="714"/>
      <c r="AC7" s="17"/>
      <c r="AE7" s="87"/>
    </row>
    <row r="8" spans="1:38" ht="19.5" customHeight="1" thickBot="1" x14ac:dyDescent="0.25">
      <c r="A8" s="50"/>
      <c r="B8" s="619" t="str">
        <f>IF($H$1="English",'Machining data ENG'!B8,IF($H$1="Deutsch",'Machining data DE'!B8,IF($H$1="英文",'Machining data CHN'!B8)))</f>
        <v>*Materialbezeichnung</v>
      </c>
      <c r="C8" s="596"/>
      <c r="D8" s="597"/>
      <c r="E8" s="582"/>
      <c r="F8" s="703"/>
      <c r="G8" s="704"/>
      <c r="H8" s="704"/>
      <c r="I8" s="704"/>
      <c r="J8" s="704"/>
      <c r="K8" s="704"/>
      <c r="L8" s="704"/>
      <c r="M8" s="704"/>
      <c r="N8" s="704"/>
      <c r="O8" s="620"/>
      <c r="P8" s="621"/>
      <c r="Q8" s="611"/>
      <c r="R8" s="597"/>
      <c r="S8" s="598"/>
      <c r="T8" s="715"/>
      <c r="U8" s="716"/>
      <c r="V8" s="716"/>
      <c r="W8" s="716"/>
      <c r="X8" s="716"/>
      <c r="Y8" s="716"/>
      <c r="Z8" s="716"/>
      <c r="AA8" s="716"/>
      <c r="AB8" s="716"/>
      <c r="AC8" s="17"/>
      <c r="AE8" s="100" t="s">
        <v>1276</v>
      </c>
      <c r="AF8" s="89"/>
      <c r="AG8" s="89"/>
      <c r="AH8" s="89"/>
      <c r="AI8" s="89"/>
    </row>
    <row r="9" spans="1:38" ht="9.75" customHeight="1" thickTop="1" x14ac:dyDescent="0.2">
      <c r="A9" s="50"/>
      <c r="B9" s="697"/>
      <c r="C9" s="697"/>
      <c r="D9" s="697"/>
      <c r="E9" s="697"/>
      <c r="F9" s="697"/>
      <c r="G9" s="697"/>
      <c r="H9" s="697"/>
      <c r="I9" s="697"/>
      <c r="J9" s="697"/>
      <c r="K9" s="123"/>
      <c r="L9" s="51"/>
      <c r="M9" s="52"/>
      <c r="N9" s="51"/>
      <c r="O9" s="53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17"/>
      <c r="AE9" s="101"/>
      <c r="AF9" s="89"/>
      <c r="AG9" s="89"/>
      <c r="AH9" s="89"/>
      <c r="AI9" s="89"/>
    </row>
    <row r="10" spans="1:38" ht="19.5" customHeight="1" x14ac:dyDescent="0.2">
      <c r="A10" s="50"/>
      <c r="B10" s="391" t="str">
        <f>IF($H$1="English",'Machining data ENG'!B10,IF($H$1="Deutsch",'Machining data DE'!B10,IF($H$1="英文",'Machining data CHN'!B10)))</f>
        <v>Rohteilzustand</v>
      </c>
      <c r="C10" s="383"/>
      <c r="D10" s="383"/>
      <c r="E10" s="383"/>
      <c r="F10" s="386"/>
      <c r="G10" s="386"/>
      <c r="H10" s="386"/>
      <c r="I10" s="386"/>
      <c r="J10" s="386"/>
      <c r="K10" s="386"/>
      <c r="L10" s="386"/>
      <c r="M10" s="390"/>
      <c r="N10" s="386"/>
      <c r="O10" s="53"/>
      <c r="P10" s="391" t="str">
        <f>IF($H$1="English",'Machining data ENG'!P10,IF($H$1="Deutsch",'Machining data DE'!P10,IF($H$1="英文",'Machining data CHN'!P10)))</f>
        <v>Teilefertigung</v>
      </c>
      <c r="Q10" s="383"/>
      <c r="R10" s="383"/>
      <c r="S10" s="383"/>
      <c r="T10" s="386"/>
      <c r="U10" s="386"/>
      <c r="V10" s="386"/>
      <c r="W10" s="386"/>
      <c r="X10" s="386"/>
      <c r="Y10" s="386"/>
      <c r="Z10" s="386"/>
      <c r="AA10" s="390"/>
      <c r="AB10" s="386"/>
      <c r="AC10" s="17"/>
      <c r="AE10" s="101"/>
      <c r="AF10" s="88">
        <v>1</v>
      </c>
      <c r="AG10" s="88">
        <v>2</v>
      </c>
      <c r="AH10" s="88">
        <v>3</v>
      </c>
      <c r="AI10" s="88">
        <v>4</v>
      </c>
    </row>
    <row r="11" spans="1:38" ht="19.5" customHeight="1" x14ac:dyDescent="0.2">
      <c r="A11" s="50"/>
      <c r="B11" s="389" t="str">
        <f>IF($H$1="English",'Machining data ENG'!B11,IF($H$1="Deutsch",'Machining data DE'!B11,IF($H$1="英文",'Machining data CHN'!B11)))</f>
        <v>*Druckgussteil</v>
      </c>
      <c r="C11" s="392"/>
      <c r="D11" s="392"/>
      <c r="E11" s="392"/>
      <c r="F11" s="393"/>
      <c r="G11" s="49"/>
      <c r="H11" s="128"/>
      <c r="I11" s="395" t="str">
        <f>IF($H$1="English",'Machining data ENG'!I11,IF($H$1="Deutsch",'Machining data DE'!I11,IF($H$1="英文",'Machining data CHN'!I11)))</f>
        <v>*Schmiedeteil</v>
      </c>
      <c r="J11" s="395"/>
      <c r="K11" s="395"/>
      <c r="L11" s="395"/>
      <c r="M11" s="393"/>
      <c r="N11" s="49"/>
      <c r="O11" s="130"/>
      <c r="P11" s="397" t="str">
        <f>IF($H$1="English",'Machining data ENG'!P11,IF($H$1="Deutsch",'Machining data DE'!P11,IF($H$1="英文",'Machining data CHN'!P11)))</f>
        <v>*geplante Jahresmenge</v>
      </c>
      <c r="Q11" s="398"/>
      <c r="R11" s="399"/>
      <c r="S11" s="397"/>
      <c r="T11" s="399"/>
      <c r="U11" s="399"/>
      <c r="V11" s="399"/>
      <c r="W11" s="394"/>
      <c r="X11" s="699"/>
      <c r="Y11" s="700"/>
      <c r="Z11" s="700"/>
      <c r="AA11" s="700"/>
      <c r="AB11" s="397" t="str">
        <f>IF($H$1="English",'Machining data ENG'!AB11,IF($H$1="Deutsch",'Machining data DE'!AB11,IF($H$1="英文",'Machining data CHN'!AB11)))</f>
        <v>Stk.</v>
      </c>
      <c r="AC11" s="17"/>
      <c r="AE11" s="102" t="s">
        <v>1949</v>
      </c>
      <c r="AF11" s="90" t="b">
        <v>0</v>
      </c>
      <c r="AG11" s="90" t="b">
        <v>0</v>
      </c>
      <c r="AH11" s="95"/>
      <c r="AI11" s="89"/>
      <c r="AJ11" s="89"/>
      <c r="AK11" s="89" t="s">
        <v>1406</v>
      </c>
      <c r="AL11" s="89"/>
    </row>
    <row r="12" spans="1:38" ht="19.5" customHeight="1" x14ac:dyDescent="0.2">
      <c r="A12" s="50"/>
      <c r="B12" s="389" t="str">
        <f>IF($H$1="English",'Machining data ENG'!B12,IF($H$1="Deutsch",'Machining data DE'!B12,IF($H$1="英文",'Machining data CHN'!B12)))</f>
        <v>*Kaltfließpressteil</v>
      </c>
      <c r="C12" s="392"/>
      <c r="D12" s="392"/>
      <c r="E12" s="392"/>
      <c r="F12" s="394"/>
      <c r="G12" s="128"/>
      <c r="H12" s="128"/>
      <c r="I12" s="395" t="str">
        <f>IF($H$1="English",'Machining data ENG'!I12,IF($H$1="Deutsch",'Machining data DE'!I12,IF($H$1="英文",'Machining data CHN'!I12)))</f>
        <v>*Vollmaterial/ Stange</v>
      </c>
      <c r="J12" s="396"/>
      <c r="K12" s="396"/>
      <c r="L12" s="396"/>
      <c r="M12" s="394"/>
      <c r="N12" s="128"/>
      <c r="O12" s="130"/>
      <c r="P12" s="397" t="str">
        <f>IF($H$1="English",'Machining data ENG'!P12,IF($H$1="Deutsch",'Machining data DE'!P12,IF($H$1="英文",'Machining data CHN'!P12)))</f>
        <v>*garantierte Jahreskapazität</v>
      </c>
      <c r="Q12" s="398"/>
      <c r="R12" s="399"/>
      <c r="S12" s="397"/>
      <c r="T12" s="399"/>
      <c r="U12" s="399"/>
      <c r="V12" s="399"/>
      <c r="W12" s="394"/>
      <c r="X12" s="701"/>
      <c r="Y12" s="702"/>
      <c r="Z12" s="702"/>
      <c r="AA12" s="702"/>
      <c r="AB12" s="397" t="str">
        <f>IF($H$1="English",'Machining data ENG'!AB12,IF($H$1="Deutsch",'Machining data DE'!AB12,IF($H$1="英文",'Machining data CHN'!AB12)))</f>
        <v>Stk.</v>
      </c>
      <c r="AC12" s="17"/>
      <c r="AE12" s="102" t="s">
        <v>1950</v>
      </c>
      <c r="AF12" s="90" t="b">
        <v>0</v>
      </c>
      <c r="AG12" s="90" t="b">
        <v>0</v>
      </c>
      <c r="AH12" s="95"/>
      <c r="AI12" s="89"/>
      <c r="AJ12" s="89"/>
      <c r="AK12" s="91" t="s">
        <v>1407</v>
      </c>
      <c r="AL12" s="90" t="b">
        <f>IF(OR('Machining data '!AF13=TRUE,'Machining data '!AG12=TRUE),TRUE,FALSE)</f>
        <v>0</v>
      </c>
    </row>
    <row r="13" spans="1:38" ht="19.5" customHeight="1" thickBot="1" x14ac:dyDescent="0.25">
      <c r="A13" s="50"/>
      <c r="B13" s="582" t="str">
        <f>IF($H$1="English",'Machining data ENG'!B13,IF($H$1="Deutsch",'Machining data DE'!B13,IF($H$1="英文",'Machining data CHN'!B13)))</f>
        <v>*Sonstiges</v>
      </c>
      <c r="C13" s="583"/>
      <c r="D13" s="583"/>
      <c r="E13" s="583"/>
      <c r="F13" s="584"/>
      <c r="G13" s="585"/>
      <c r="H13" s="586"/>
      <c r="I13" s="703"/>
      <c r="J13" s="704"/>
      <c r="K13" s="704"/>
      <c r="L13" s="704"/>
      <c r="M13" s="704"/>
      <c r="N13" s="704"/>
      <c r="O13" s="587"/>
      <c r="P13" s="588"/>
      <c r="Q13" s="588"/>
      <c r="R13" s="588"/>
      <c r="S13" s="589"/>
      <c r="T13" s="589"/>
      <c r="U13" s="590"/>
      <c r="V13" s="588"/>
      <c r="W13" s="586"/>
      <c r="X13" s="705"/>
      <c r="Y13" s="705"/>
      <c r="Z13" s="706"/>
      <c r="AA13" s="706"/>
      <c r="AB13" s="706"/>
      <c r="AC13" s="17"/>
      <c r="AE13" s="102" t="s">
        <v>1951</v>
      </c>
      <c r="AF13" s="90" t="b">
        <v>0</v>
      </c>
      <c r="AG13" s="90" t="b">
        <v>0</v>
      </c>
      <c r="AH13" s="95"/>
      <c r="AI13" s="89"/>
      <c r="AJ13" s="89"/>
      <c r="AK13" s="91" t="s">
        <v>1408</v>
      </c>
      <c r="AL13" s="90" t="e">
        <f>IF(OR('Machining data '!AF11=TRUE,'Machining data '!AF12=TRUE,'Machining data '!#REF!=TRUE,'Machining data '!#REF!=TRUE,'Machining data '!AG11=TRUE,'Machining data '!AG13=TRUE,'Machining data '!AG14=TRUE,),FALSE,TRUE)</f>
        <v>#REF!</v>
      </c>
    </row>
    <row r="14" spans="1:38" ht="15.75" customHeight="1" thickTop="1" x14ac:dyDescent="0.2">
      <c r="A14" s="50"/>
      <c r="B14" s="717"/>
      <c r="C14" s="717"/>
      <c r="D14" s="717"/>
      <c r="E14" s="717"/>
      <c r="F14" s="717"/>
      <c r="G14" s="717"/>
      <c r="H14" s="717"/>
      <c r="I14" s="717"/>
      <c r="J14" s="717"/>
      <c r="K14" s="717"/>
      <c r="L14" s="717"/>
      <c r="M14" s="717"/>
      <c r="N14" s="717"/>
      <c r="O14" s="717"/>
      <c r="P14" s="717"/>
      <c r="Q14" s="717"/>
      <c r="R14" s="717"/>
      <c r="S14" s="717"/>
      <c r="T14" s="717"/>
      <c r="U14" s="717"/>
      <c r="V14" s="717"/>
      <c r="W14" s="717"/>
      <c r="X14" s="717"/>
      <c r="Y14" s="717"/>
      <c r="Z14" s="717"/>
      <c r="AA14" s="717"/>
      <c r="AB14" s="717"/>
      <c r="AC14" s="717"/>
      <c r="AE14" s="102" t="s">
        <v>1952</v>
      </c>
      <c r="AF14" s="90" t="b">
        <f>FALSE</f>
        <v>0</v>
      </c>
      <c r="AG14" s="90" t="b">
        <f>FALSE</f>
        <v>0</v>
      </c>
      <c r="AH14" s="95"/>
      <c r="AI14" s="89"/>
      <c r="AJ14" s="89"/>
      <c r="AK14" s="91" t="s">
        <v>1409</v>
      </c>
      <c r="AL14" s="90" t="b">
        <f>IF('Machining data '!F14="",FALSE,TRUE)</f>
        <v>0</v>
      </c>
    </row>
    <row r="15" spans="1:38" ht="19.5" customHeight="1" x14ac:dyDescent="0.2">
      <c r="A15" s="50"/>
      <c r="B15" s="391" t="str">
        <f>IF($H$1="English",'Machining data ENG'!B15,IF($H$1="Deutsch",'Machining data DE'!B15,IF($H$1="英文",'Machining data CHN'!B15)))</f>
        <v>Maschinendaten 1</v>
      </c>
      <c r="C15" s="383"/>
      <c r="D15" s="383"/>
      <c r="E15" s="383"/>
      <c r="F15" s="386"/>
      <c r="G15" s="386"/>
      <c r="H15" s="386"/>
      <c r="I15" s="386"/>
      <c r="J15" s="386"/>
      <c r="K15" s="386"/>
      <c r="L15" s="386"/>
      <c r="M15" s="390"/>
      <c r="N15" s="386"/>
      <c r="O15" s="109"/>
      <c r="P15" s="391" t="str">
        <f>IF($H$1="English",'Machining data ENG'!P15,IF($H$1="Deutsch",'Machining data DE'!P15,IF($H$1="英文",'Machining data CHN'!P15)))</f>
        <v>Maschinendaten 2</v>
      </c>
      <c r="Q15" s="383"/>
      <c r="R15" s="383"/>
      <c r="S15" s="383"/>
      <c r="T15" s="386"/>
      <c r="U15" s="386"/>
      <c r="V15" s="386"/>
      <c r="W15" s="386"/>
      <c r="X15" s="386"/>
      <c r="Y15" s="386"/>
      <c r="Z15" s="386"/>
      <c r="AA15" s="390"/>
      <c r="AB15" s="386"/>
      <c r="AC15" s="17"/>
      <c r="AE15" s="102" t="s">
        <v>1290</v>
      </c>
      <c r="AF15" s="89"/>
      <c r="AG15" s="89"/>
      <c r="AH15" s="89"/>
      <c r="AI15" s="89"/>
    </row>
    <row r="16" spans="1:38" ht="19.5" customHeight="1" x14ac:dyDescent="0.2">
      <c r="A16" s="50"/>
      <c r="B16" s="672" t="str">
        <f>IF($H$1="English",'Machining data ENG'!B16,IF($H$1="Deutsch",'Machining data DE'!B16,IF($H$1="英文",'Machining data CHN'!B16)))</f>
        <v>*Bearbeitungsprozess:</v>
      </c>
      <c r="C16" s="672"/>
      <c r="D16" s="672"/>
      <c r="E16" s="672"/>
      <c r="F16" s="672"/>
      <c r="G16" s="672"/>
      <c r="H16" s="672"/>
      <c r="I16" s="672"/>
      <c r="J16" s="672"/>
      <c r="K16" s="672"/>
      <c r="L16" s="672"/>
      <c r="M16" s="672"/>
      <c r="N16" s="672"/>
      <c r="O16" s="109"/>
      <c r="P16" s="672" t="str">
        <f>IF($H$1="English",'Machining data ENG'!P16,IF($H$1="Deutsch",'Machining data DE'!P16,IF($H$1="英文",'Machining data CHN'!P16)))</f>
        <v>*Bearbeitungsprozess:</v>
      </c>
      <c r="Q16" s="672"/>
      <c r="R16" s="672"/>
      <c r="S16" s="672"/>
      <c r="T16" s="672"/>
      <c r="U16" s="672"/>
      <c r="V16" s="672"/>
      <c r="W16" s="672"/>
      <c r="X16" s="672"/>
      <c r="Y16" s="672"/>
      <c r="Z16" s="672"/>
      <c r="AA16" s="672"/>
      <c r="AB16" s="672"/>
      <c r="AC16" s="17"/>
      <c r="AE16" s="102" t="s">
        <v>1291</v>
      </c>
      <c r="AF16" s="89"/>
      <c r="AG16" s="89"/>
      <c r="AH16" s="90" t="b">
        <f>FALSE</f>
        <v>0</v>
      </c>
      <c r="AI16" s="90" t="b">
        <v>0</v>
      </c>
    </row>
    <row r="17" spans="1:35" ht="19.5" customHeight="1" x14ac:dyDescent="0.2">
      <c r="A17" s="50"/>
      <c r="B17" s="397" t="str">
        <f>IF($H$1="English",'Machining data ENG'!B17,IF($H$1="Deutsch",'Machining data DE'!B17,IF($H$1="英文",'Machining data CHN'!B17)))</f>
        <v>Fräsen</v>
      </c>
      <c r="C17" s="398"/>
      <c r="D17" s="399"/>
      <c r="E17" s="397"/>
      <c r="F17" s="400"/>
      <c r="G17" s="49"/>
      <c r="H17" s="133"/>
      <c r="I17" s="397" t="str">
        <f>IF($H$1="English",'Machining data ENG'!I17,IF($H$1="Deutsch",'Machining data DE'!I17,IF($H$1="英文",'Machining data CHN'!I17)))</f>
        <v>Schleifen</v>
      </c>
      <c r="J17" s="399"/>
      <c r="K17" s="399"/>
      <c r="L17" s="399"/>
      <c r="M17" s="394"/>
      <c r="N17" s="128"/>
      <c r="O17" s="109"/>
      <c r="P17" s="397" t="str">
        <f>IF($H$1="English",'Machining data ENG'!P17,IF($H$1="Deutsch",'Machining data DE'!P17,IF($H$1="英文",'Machining data CHN'!P17)))</f>
        <v>Fräsen</v>
      </c>
      <c r="Q17" s="398"/>
      <c r="R17" s="399"/>
      <c r="S17" s="397"/>
      <c r="T17" s="400"/>
      <c r="U17" s="49"/>
      <c r="V17" s="133"/>
      <c r="W17" s="397" t="str">
        <f>IF($H$1="English",'Machining data ENG'!W17,IF($H$1="Deutsch",'Machining data DE'!W17,IF($H$1="英文",'Machining data CHN'!W17)))</f>
        <v>Schleifen</v>
      </c>
      <c r="X17" s="399"/>
      <c r="Y17" s="399"/>
      <c r="Z17" s="399"/>
      <c r="AA17" s="394"/>
      <c r="AB17" s="128"/>
      <c r="AC17" s="17"/>
      <c r="AE17" s="102" t="s">
        <v>1292</v>
      </c>
      <c r="AF17" s="89"/>
      <c r="AG17" s="89"/>
      <c r="AH17" s="90" t="b">
        <f>FALSE</f>
        <v>0</v>
      </c>
      <c r="AI17" s="90" t="b">
        <v>0</v>
      </c>
    </row>
    <row r="18" spans="1:35" ht="19.5" customHeight="1" x14ac:dyDescent="0.2">
      <c r="A18" s="50"/>
      <c r="B18" s="397" t="str">
        <f>IF($H$1="English",'Machining data ENG'!B18,IF($H$1="Deutsch",'Machining data DE'!B18,IF($H$1="英文",'Machining data CHN'!B18)))</f>
        <v>Drehen</v>
      </c>
      <c r="C18" s="398"/>
      <c r="D18" s="399"/>
      <c r="E18" s="397"/>
      <c r="F18" s="394"/>
      <c r="G18" s="128"/>
      <c r="H18" s="138"/>
      <c r="I18" s="397" t="str">
        <f>IF($H$1="English",'Machining data ENG'!I18,IF($H$1="Deutsch",'Machining data DE'!I18,IF($H$1="英文",'Machining data CHN'!I18)))</f>
        <v>Verzahnen</v>
      </c>
      <c r="J18" s="401"/>
      <c r="K18" s="402"/>
      <c r="L18" s="401"/>
      <c r="M18" s="403"/>
      <c r="N18" s="62"/>
      <c r="O18" s="109"/>
      <c r="P18" s="397" t="str">
        <f>IF($H$1="English",'Machining data ENG'!P18,IF($H$1="Deutsch",'Machining data DE'!P18,IF($H$1="英文",'Machining data CHN'!P18)))</f>
        <v>Drehen</v>
      </c>
      <c r="Q18" s="398"/>
      <c r="R18" s="399"/>
      <c r="S18" s="397"/>
      <c r="T18" s="394"/>
      <c r="U18" s="128"/>
      <c r="V18" s="138"/>
      <c r="W18" s="397" t="str">
        <f>IF($H$1="English",'Machining data ENG'!W18,IF($H$1="Deutsch",'Machining data DE'!W18,IF($H$1="英文",'Machining data CHN'!W18)))</f>
        <v>Verzahnen</v>
      </c>
      <c r="X18" s="401"/>
      <c r="Y18" s="402"/>
      <c r="Z18" s="401"/>
      <c r="AA18" s="403"/>
      <c r="AB18" s="62"/>
      <c r="AC18" s="17"/>
      <c r="AE18" s="102" t="s">
        <v>1829</v>
      </c>
      <c r="AF18" s="90" t="b">
        <v>0</v>
      </c>
      <c r="AG18" s="90" t="b">
        <v>0</v>
      </c>
      <c r="AH18" s="95"/>
      <c r="AI18" s="89"/>
    </row>
    <row r="19" spans="1:35" ht="19.5" customHeight="1" x14ac:dyDescent="0.2">
      <c r="A19" s="50"/>
      <c r="B19" s="548" t="str">
        <f>IF($H$1="English",'Machining data ENG'!B19,IF($H$1="Deutsch",'Machining data DE'!B19,IF($H$1="英文",'Machining data CHN'!B19)))</f>
        <v>Sonstiges (Bsp. Rollieren, Rändelwalzen etc.)</v>
      </c>
      <c r="C19" s="396"/>
      <c r="D19" s="396"/>
      <c r="E19" s="396"/>
      <c r="F19" s="394"/>
      <c r="G19" s="128"/>
      <c r="I19" s="669"/>
      <c r="J19" s="673"/>
      <c r="K19" s="673"/>
      <c r="L19" s="673"/>
      <c r="M19" s="673"/>
      <c r="N19" s="673"/>
      <c r="O19" s="109"/>
      <c r="P19" s="548" t="str">
        <f>IF($H$1="English",'Machining data ENG'!P19,IF($H$1="Deutsch",'Machining data DE'!P19,IF($H$1="英文",'Machining data CHN'!P19)))</f>
        <v>Sonstiges (Bsp. Rollieren, Rändelwalzen etc.)</v>
      </c>
      <c r="Q19" s="396"/>
      <c r="R19" s="396"/>
      <c r="S19" s="396"/>
      <c r="T19" s="394"/>
      <c r="U19" s="128"/>
      <c r="W19" s="669"/>
      <c r="X19" s="673"/>
      <c r="Y19" s="673"/>
      <c r="Z19" s="673"/>
      <c r="AA19" s="673"/>
      <c r="AB19" s="673"/>
      <c r="AC19" s="17"/>
      <c r="AE19" s="102" t="s">
        <v>1691</v>
      </c>
      <c r="AF19" s="90" t="b">
        <v>0</v>
      </c>
      <c r="AG19" s="90" t="b">
        <v>0</v>
      </c>
      <c r="AH19" s="90" t="b">
        <v>0</v>
      </c>
      <c r="AI19" s="90" t="b">
        <v>0</v>
      </c>
    </row>
    <row r="20" spans="1:35" ht="19.5" customHeight="1" x14ac:dyDescent="0.2">
      <c r="A20" s="50"/>
      <c r="B20" s="296"/>
      <c r="C20" s="296"/>
      <c r="D20" s="296"/>
      <c r="E20" s="296"/>
      <c r="F20" s="296"/>
      <c r="G20" s="296"/>
      <c r="H20" s="296"/>
      <c r="I20" s="399" t="str">
        <f>IF($H$1="English",'Machining data ENG'!I20,IF($H$1="Deutsch",'Machining data DE'!I20,IF($H$1="英文",'Machining data CHN'!I20)))</f>
        <v>*Maschinenbezeichnung/ Type:</v>
      </c>
      <c r="J20" s="404"/>
      <c r="K20" s="404"/>
      <c r="L20" s="404"/>
      <c r="M20" s="404"/>
      <c r="N20" s="404"/>
      <c r="O20" s="109"/>
      <c r="P20" s="296"/>
      <c r="Q20" s="296"/>
      <c r="R20" s="296"/>
      <c r="S20" s="296"/>
      <c r="T20" s="296"/>
      <c r="U20" s="296"/>
      <c r="V20" s="296"/>
      <c r="W20" s="399" t="str">
        <f>IF($H$1="English",'Machining data ENG'!W20,IF($H$1="Deutsch",'Machining data DE'!W20,IF($H$1="英文",'Machining data CHN'!W20)))</f>
        <v>*Maschinenbezeichnung/ Type:</v>
      </c>
      <c r="X20" s="404"/>
      <c r="Y20" s="404"/>
      <c r="Z20" s="404"/>
      <c r="AA20" s="404"/>
      <c r="AB20" s="404"/>
      <c r="AC20" s="17"/>
      <c r="AE20" s="102" t="s">
        <v>1834</v>
      </c>
      <c r="AF20" s="89"/>
      <c r="AG20" s="89"/>
      <c r="AH20" s="89"/>
      <c r="AI20" s="89"/>
    </row>
    <row r="21" spans="1:35" ht="19.5" customHeight="1" x14ac:dyDescent="0.2">
      <c r="A21" s="50"/>
      <c r="B21" s="388" t="str">
        <f>IF($H$1="English",'Machining data ENG'!B21,IF($H$1="Deutsch",'Machining data DE'!B21,IF($H$1="英文",'Machining data CHN'!B21)))</f>
        <v>*existierende Maschine</v>
      </c>
      <c r="C21" s="396"/>
      <c r="D21" s="396"/>
      <c r="E21" s="396"/>
      <c r="F21" s="394"/>
      <c r="G21" s="128"/>
      <c r="H21" s="62"/>
      <c r="I21" s="669"/>
      <c r="J21" s="673"/>
      <c r="K21" s="673"/>
      <c r="L21" s="673"/>
      <c r="M21" s="673"/>
      <c r="N21" s="673"/>
      <c r="O21" s="130"/>
      <c r="P21" s="388" t="str">
        <f>IF($H$1="English",'Machining data ENG'!P21,IF($H$1="Deutsch",'Machining data DE'!P21,IF($H$1="英文",'Machining data CHN'!P21)))</f>
        <v>*existierende Maschine</v>
      </c>
      <c r="Q21" s="396"/>
      <c r="R21" s="396"/>
      <c r="S21" s="396"/>
      <c r="T21" s="394"/>
      <c r="U21" s="128"/>
      <c r="V21" s="62"/>
      <c r="W21" s="669"/>
      <c r="X21" s="673"/>
      <c r="Y21" s="673"/>
      <c r="Z21" s="673"/>
      <c r="AA21" s="673"/>
      <c r="AB21" s="673"/>
      <c r="AC21" s="17"/>
      <c r="AE21" s="102" t="s">
        <v>1293</v>
      </c>
      <c r="AF21" s="89"/>
      <c r="AG21" s="89"/>
      <c r="AH21" s="89"/>
      <c r="AI21" s="89"/>
    </row>
    <row r="22" spans="1:35" ht="19.5" customHeight="1" x14ac:dyDescent="0.2">
      <c r="A22" s="50"/>
      <c r="B22" s="388" t="str">
        <f>IF($H$1="English",'Machining data ENG'!B22,IF($H$1="Deutsch",'Machining data DE'!B22,IF($H$1="英文",'Machining data CHN'!B22)))</f>
        <v>*neue Maschine/ Invest</v>
      </c>
      <c r="C22" s="396"/>
      <c r="D22" s="396"/>
      <c r="E22" s="396"/>
      <c r="F22" s="394"/>
      <c r="G22" s="128"/>
      <c r="H22" s="133"/>
      <c r="I22" s="669"/>
      <c r="J22" s="673"/>
      <c r="K22" s="673"/>
      <c r="L22" s="673"/>
      <c r="M22" s="673"/>
      <c r="N22" s="673"/>
      <c r="O22" s="130"/>
      <c r="P22" s="388" t="str">
        <f>IF($H$1="English",'Machining data ENG'!P22,IF($H$1="Deutsch",'Machining data DE'!P22,IF($H$1="英文",'Machining data CHN'!P22)))</f>
        <v>*neue Maschine/ Invest</v>
      </c>
      <c r="Q22" s="396"/>
      <c r="R22" s="396"/>
      <c r="S22" s="396"/>
      <c r="T22" s="394"/>
      <c r="U22" s="128"/>
      <c r="V22" s="133"/>
      <c r="W22" s="669"/>
      <c r="X22" s="673"/>
      <c r="Y22" s="673"/>
      <c r="Z22" s="673"/>
      <c r="AA22" s="673"/>
      <c r="AB22" s="673"/>
      <c r="AC22" s="17"/>
      <c r="AE22" s="102" t="s">
        <v>1294</v>
      </c>
      <c r="AF22" s="89"/>
      <c r="AG22" s="89"/>
      <c r="AH22" s="89"/>
      <c r="AI22" s="89"/>
    </row>
    <row r="23" spans="1:35" ht="19.5" customHeight="1" x14ac:dyDescent="0.2">
      <c r="A23" s="50"/>
      <c r="B23" s="388" t="str">
        <f>IF($H$1="English",'Machining data ENG'!B23,IF($H$1="Deutsch",'Machining data DE'!B23,IF($H$1="英文",'Machining data CHN'!B23)))</f>
        <v>*Bearbeitungsort</v>
      </c>
      <c r="C23" s="651"/>
      <c r="D23" s="651"/>
      <c r="E23" s="674" t="str">
        <f>IF($H$1="English",'Machining data ENG'!F23,IF($H$1="Deutsch",'Machining data DE'!F23,IF($H$1="英文",'Machining data CHN'!E23)))</f>
        <v>In-house</v>
      </c>
      <c r="F23" s="674"/>
      <c r="G23" s="128"/>
      <c r="H23" s="49"/>
      <c r="I23" s="397" t="str">
        <f>IF($H$1="English",'Machining data ENG'!I23,IF($H$1="Deutsch",'Machining data DE'!I23,IF($H$1="英文",'Machining data CHN'!I23)))</f>
        <v>Extern (Unterlieferant)</v>
      </c>
      <c r="J23" s="401"/>
      <c r="K23" s="402"/>
      <c r="L23" s="401"/>
      <c r="M23" s="403"/>
      <c r="N23" s="62"/>
      <c r="O23" s="130"/>
      <c r="P23" s="388" t="str">
        <f>IF($H$1="English",'Machining data ENG'!P23,IF($H$1="Deutsch",'Machining data DE'!P23,IF($H$1="英文",'Machining data CHN'!P23)))</f>
        <v>*Bearbeitungsort</v>
      </c>
      <c r="Q23" s="657"/>
      <c r="R23" s="651"/>
      <c r="S23" s="651"/>
      <c r="T23" s="659" t="str">
        <f>IF($H$1="English",'Machining data ENG'!T23,IF($H$1="Deutsch",'Machining data DE'!T23,IF($H$1="英文",'Machining data CHN'!S23)))</f>
        <v>In-house</v>
      </c>
      <c r="U23" s="657"/>
      <c r="V23" s="49"/>
      <c r="W23" s="397" t="str">
        <f>IF($H$1="English",'Machining data ENG'!W23,IF($H$1="Deutsch",'Machining data DE'!W23,IF($H$1="英文",'Machining data CHN'!W23)))</f>
        <v>Extern (Unterlieferant)</v>
      </c>
      <c r="X23" s="399"/>
      <c r="Y23" s="399"/>
      <c r="Z23" s="399"/>
      <c r="AA23" s="394"/>
      <c r="AB23" s="128"/>
      <c r="AC23" s="17"/>
      <c r="AE23" s="102"/>
      <c r="AF23" s="89"/>
      <c r="AG23" s="89"/>
      <c r="AH23" s="89"/>
      <c r="AI23" s="89"/>
    </row>
    <row r="24" spans="1:35" ht="19.5" customHeight="1" x14ac:dyDescent="0.2">
      <c r="A24" s="50"/>
      <c r="C24" s="364"/>
      <c r="D24" s="364"/>
      <c r="E24" s="364"/>
      <c r="F24" s="364"/>
      <c r="H24" s="364"/>
      <c r="J24" s="364"/>
      <c r="K24" s="364"/>
      <c r="L24" s="364"/>
      <c r="M24" s="656"/>
      <c r="N24" s="364"/>
      <c r="O24" s="130"/>
      <c r="R24" s="364"/>
      <c r="S24" s="364"/>
      <c r="T24" s="364"/>
      <c r="U24" s="364"/>
      <c r="V24" s="364"/>
      <c r="AC24" s="17"/>
      <c r="AE24" s="102" t="s">
        <v>1692</v>
      </c>
      <c r="AF24" s="89"/>
      <c r="AG24" s="89"/>
      <c r="AH24" s="89"/>
      <c r="AI24" s="89"/>
    </row>
    <row r="25" spans="1:35" ht="19.5" customHeight="1" x14ac:dyDescent="0.2">
      <c r="A25" s="50"/>
      <c r="B25" s="391" t="str">
        <f>IF($H$1="English",'Machining data ENG'!B25,IF($H$1="Deutsch",'Machining data DE'!B25,IF($H$1="英文",'Machining data CHN'!B25)))</f>
        <v>Maschinendaten 3</v>
      </c>
      <c r="C25" s="383"/>
      <c r="D25" s="383"/>
      <c r="E25" s="383"/>
      <c r="F25" s="386"/>
      <c r="G25" s="386"/>
      <c r="H25" s="386"/>
      <c r="I25" s="386"/>
      <c r="J25" s="386"/>
      <c r="K25" s="386"/>
      <c r="L25" s="386"/>
      <c r="M25" s="390"/>
      <c r="N25" s="386"/>
      <c r="O25" s="109"/>
      <c r="P25" s="391" t="str">
        <f>IF($H$1="English",'Machining data ENG'!P25,IF($H$1="Deutsch",'Machining data DE'!P25,IF($H$1="英文",'Machining data CHN'!P25)))</f>
        <v>Maschinendaten 4</v>
      </c>
      <c r="Q25" s="383"/>
      <c r="R25" s="383"/>
      <c r="S25" s="383"/>
      <c r="T25" s="386"/>
      <c r="U25" s="386"/>
      <c r="V25" s="386"/>
      <c r="W25" s="386"/>
      <c r="X25" s="386"/>
      <c r="Y25" s="386"/>
      <c r="Z25" s="386"/>
      <c r="AA25" s="390"/>
      <c r="AB25" s="386"/>
      <c r="AC25" s="17"/>
      <c r="AE25" s="102"/>
      <c r="AF25" s="89"/>
      <c r="AG25" s="89"/>
      <c r="AH25" s="89"/>
      <c r="AI25" s="89"/>
    </row>
    <row r="26" spans="1:35" ht="19.5" customHeight="1" x14ac:dyDescent="0.2">
      <c r="A26" s="50"/>
      <c r="B26" s="672" t="str">
        <f>IF($H$1="English",'Machining data ENG'!B26,IF($H$1="Deutsch",'Machining data DE'!B26,IF($H$1="英文",'Machining data CHN'!B26)))</f>
        <v>*Bearbeitungsprozess:</v>
      </c>
      <c r="C26" s="672"/>
      <c r="D26" s="672"/>
      <c r="E26" s="672"/>
      <c r="F26" s="672"/>
      <c r="G26" s="672"/>
      <c r="H26" s="672"/>
      <c r="I26" s="672"/>
      <c r="J26" s="672"/>
      <c r="K26" s="672"/>
      <c r="L26" s="672"/>
      <c r="M26" s="672"/>
      <c r="N26" s="672"/>
      <c r="O26" s="109"/>
      <c r="P26" s="691" t="str">
        <f>IF($H$1="English",'Machining data ENG'!P26,IF($H$1="Deutsch",'Machining data DE'!P26,IF($H$1="英文",'Machining data CHN'!P26)))</f>
        <v>*Bearbeitungsprozess:</v>
      </c>
      <c r="Q26" s="691"/>
      <c r="R26" s="691"/>
      <c r="S26" s="691"/>
      <c r="T26" s="691"/>
      <c r="U26" s="691"/>
      <c r="V26" s="691"/>
      <c r="W26" s="691"/>
      <c r="X26" s="691"/>
      <c r="Y26" s="691"/>
      <c r="Z26" s="691"/>
      <c r="AA26" s="691"/>
      <c r="AB26" s="691"/>
      <c r="AC26" s="17"/>
      <c r="AE26" s="102"/>
      <c r="AF26" s="89"/>
      <c r="AG26" s="89"/>
      <c r="AH26" s="89"/>
      <c r="AI26" s="89"/>
    </row>
    <row r="27" spans="1:35" ht="19.5" customHeight="1" x14ac:dyDescent="0.2">
      <c r="A27" s="50"/>
      <c r="B27" s="397" t="str">
        <f>IF($H$1="English",'Machining data ENG'!B27,IF($H$1="Deutsch",'Machining data DE'!B27,IF($H$1="英文",'Machining data CHN'!B27)))</f>
        <v>Fräsen</v>
      </c>
      <c r="C27" s="398"/>
      <c r="D27" s="399"/>
      <c r="E27" s="397"/>
      <c r="F27" s="400"/>
      <c r="G27" s="49"/>
      <c r="H27" s="133"/>
      <c r="I27" s="397" t="str">
        <f>IF($H$1="English",'Machining data ENG'!I27,IF($H$1="Deutsch",'Machining data DE'!I27,IF($H$1="英文",'Machining data CHN'!I27)))</f>
        <v>Schleifen</v>
      </c>
      <c r="J27" s="399"/>
      <c r="K27" s="399"/>
      <c r="L27" s="399"/>
      <c r="M27" s="394"/>
      <c r="N27" s="128"/>
      <c r="O27" s="109"/>
      <c r="P27" s="397" t="str">
        <f>IF($H$1="English",'Machining data ENG'!P27,IF($H$1="Deutsch",'Machining data DE'!P27,IF($H$1="英文",'Machining data CHN'!P27)))</f>
        <v>Fräsen</v>
      </c>
      <c r="Q27" s="398"/>
      <c r="R27" s="399"/>
      <c r="S27" s="397"/>
      <c r="T27" s="400"/>
      <c r="U27" s="49"/>
      <c r="V27" s="133"/>
      <c r="W27" s="397" t="str">
        <f>IF($H$1="English",'Machining data ENG'!W27,IF($H$1="Deutsch",'Machining data DE'!W27,IF($H$1="英文",'Machining data CHN'!W27)))</f>
        <v>Schleifen</v>
      </c>
      <c r="X27" s="399"/>
      <c r="Y27" s="399"/>
      <c r="Z27" s="399"/>
      <c r="AA27" s="394"/>
      <c r="AB27" s="128"/>
      <c r="AC27" s="17"/>
      <c r="AE27" s="102"/>
      <c r="AF27" s="89"/>
      <c r="AG27" s="89"/>
      <c r="AH27" s="89"/>
      <c r="AI27" s="89"/>
    </row>
    <row r="28" spans="1:35" ht="19.5" customHeight="1" x14ac:dyDescent="0.2">
      <c r="A28" s="50"/>
      <c r="B28" s="397" t="str">
        <f>IF($H$1="English",'Machining data ENG'!B28,IF($H$1="Deutsch",'Machining data DE'!B28,IF($H$1="英文",'Machining data CHN'!B28)))</f>
        <v>Drehen</v>
      </c>
      <c r="C28" s="398"/>
      <c r="D28" s="399"/>
      <c r="E28" s="397"/>
      <c r="F28" s="394"/>
      <c r="G28" s="128"/>
      <c r="H28" s="138"/>
      <c r="I28" s="397" t="str">
        <f>IF($H$1="English",'Machining data ENG'!I28,IF($H$1="Deutsch",'Machining data DE'!I28,IF($H$1="英文",'Machining data CHN'!I28)))</f>
        <v>Verzahnen</v>
      </c>
      <c r="J28" s="401"/>
      <c r="K28" s="402"/>
      <c r="L28" s="401"/>
      <c r="M28" s="403"/>
      <c r="N28" s="62"/>
      <c r="O28" s="109"/>
      <c r="P28" s="397" t="str">
        <f>IF($H$1="English",'Machining data ENG'!P28,IF($H$1="Deutsch",'Machining data DE'!P28,IF($H$1="英文",'Machining data CHN'!P28)))</f>
        <v>Drehen</v>
      </c>
      <c r="Q28" s="398"/>
      <c r="R28" s="399"/>
      <c r="S28" s="397"/>
      <c r="T28" s="394"/>
      <c r="U28" s="128"/>
      <c r="V28" s="138"/>
      <c r="W28" s="397" t="str">
        <f>IF($H$1="English",'Machining data ENG'!W28,IF($H$1="Deutsch",'Machining data DE'!W28,IF($H$1="英文",'Machining data CHN'!W28)))</f>
        <v>Verzahnen</v>
      </c>
      <c r="X28" s="401"/>
      <c r="Y28" s="402"/>
      <c r="Z28" s="401"/>
      <c r="AA28" s="403"/>
      <c r="AB28" s="62"/>
      <c r="AC28" s="17"/>
      <c r="AE28" s="102"/>
      <c r="AF28" s="89"/>
      <c r="AG28" s="89"/>
      <c r="AH28" s="89"/>
      <c r="AI28" s="89"/>
    </row>
    <row r="29" spans="1:35" ht="19.5" customHeight="1" x14ac:dyDescent="0.2">
      <c r="A29" s="50"/>
      <c r="B29" s="548" t="str">
        <f>IF($H$1="English",'Machining data ENG'!B29,IF($H$1="Deutsch",'Machining data DE'!B29,IF($H$1="英文",'Machining data CHN'!B29)))</f>
        <v>Sonstiges (Bsp. Rollieren, Rändelwalzen etc.)</v>
      </c>
      <c r="C29" s="396"/>
      <c r="D29" s="396"/>
      <c r="E29" s="396"/>
      <c r="F29" s="394"/>
      <c r="I29" s="669"/>
      <c r="J29" s="673"/>
      <c r="K29" s="673"/>
      <c r="L29" s="673"/>
      <c r="M29" s="673"/>
      <c r="N29" s="673"/>
      <c r="O29" s="109"/>
      <c r="P29" s="548" t="str">
        <f>IF($H$1="English",'Machining data ENG'!P29,IF($H$1="Deutsch",'Machining data DE'!P29,IF($H$1="英文",'Machining data CHN'!P29)))</f>
        <v>Sonstiges (Bsp. Rollieren, Rändelwalzen etc.)</v>
      </c>
      <c r="Q29" s="396"/>
      <c r="R29" s="396"/>
      <c r="S29" s="396"/>
      <c r="T29" s="394"/>
      <c r="U29" s="128"/>
      <c r="W29" s="669"/>
      <c r="X29" s="669"/>
      <c r="Y29" s="669"/>
      <c r="Z29" s="669"/>
      <c r="AA29" s="669"/>
      <c r="AB29" s="669"/>
      <c r="AC29" s="17"/>
      <c r="AE29" s="102"/>
      <c r="AF29" s="89"/>
      <c r="AG29" s="89"/>
      <c r="AH29" s="89"/>
      <c r="AI29" s="89"/>
    </row>
    <row r="30" spans="1:35" ht="19.5" customHeight="1" x14ac:dyDescent="0.2">
      <c r="A30" s="50"/>
      <c r="B30" s="296"/>
      <c r="C30" s="296"/>
      <c r="D30" s="296"/>
      <c r="E30" s="296"/>
      <c r="F30" s="296"/>
      <c r="G30" s="296"/>
      <c r="H30" s="296"/>
      <c r="I30" s="399" t="str">
        <f>IF($H$1="English",'Machining data ENG'!I30,IF($H$1="Deutsch",'Machining data DE'!I30,IF($H$1="英文",'Machining data CHN'!I30)))</f>
        <v>*Maschinenbezeichnung/ Type:</v>
      </c>
      <c r="J30" s="404"/>
      <c r="K30" s="404"/>
      <c r="L30" s="404"/>
      <c r="M30" s="404"/>
      <c r="N30" s="404"/>
      <c r="O30" s="109"/>
      <c r="P30" s="404"/>
      <c r="Q30" s="404"/>
      <c r="R30" s="404"/>
      <c r="S30" s="404"/>
      <c r="T30" s="404"/>
      <c r="U30" s="404"/>
      <c r="V30" s="404"/>
      <c r="W30" s="399" t="str">
        <f>IF($H$1="English",'Machining data ENG'!W30,IF($H$1="Deutsch",'Machining data DE'!W30,IF($H$1="英文",'Machining data CHN'!W30)))</f>
        <v>*Maschinenbezeichnung/ Type:</v>
      </c>
      <c r="X30" s="404"/>
      <c r="Y30" s="404"/>
      <c r="Z30" s="404"/>
      <c r="AA30" s="404"/>
      <c r="AB30" s="404"/>
      <c r="AC30" s="17"/>
      <c r="AE30" s="102"/>
      <c r="AF30" s="89"/>
      <c r="AG30" s="89"/>
      <c r="AH30" s="89"/>
      <c r="AI30" s="89"/>
    </row>
    <row r="31" spans="1:35" ht="19.5" customHeight="1" x14ac:dyDescent="0.2">
      <c r="A31" s="405"/>
      <c r="B31" s="388" t="str">
        <f>IF($H$1="English",'Machining data ENG'!B31,IF($H$1="Deutsch",'Machining data DE'!B31,IF($H$1="英文",'Machining data CHN'!B31)))</f>
        <v>*existierende Maschine</v>
      </c>
      <c r="C31" s="396"/>
      <c r="D31" s="396"/>
      <c r="E31" s="396"/>
      <c r="F31" s="394"/>
      <c r="G31" s="128"/>
      <c r="H31" s="62"/>
      <c r="I31" s="669"/>
      <c r="J31" s="673"/>
      <c r="K31" s="673"/>
      <c r="L31" s="673"/>
      <c r="M31" s="673"/>
      <c r="N31" s="673"/>
      <c r="O31" s="130"/>
      <c r="P31" s="388" t="str">
        <f>IF($H$1="English",'Machining data ENG'!P31,IF($H$1="Deutsch",'Machining data DE'!P31,IF($H$1="英文",'Machining data CHN'!P31)))</f>
        <v>*existierende Maschine</v>
      </c>
      <c r="Q31" s="396"/>
      <c r="R31" s="396"/>
      <c r="S31" s="396"/>
      <c r="T31" s="394"/>
      <c r="U31" s="128"/>
      <c r="V31" s="62"/>
      <c r="W31" s="669"/>
      <c r="X31" s="673"/>
      <c r="Y31" s="673"/>
      <c r="Z31" s="673"/>
      <c r="AA31" s="673"/>
      <c r="AB31" s="673"/>
      <c r="AC31" s="17"/>
      <c r="AE31" s="102"/>
      <c r="AF31" s="89"/>
      <c r="AG31" s="89"/>
      <c r="AH31" s="89"/>
      <c r="AI31" s="89"/>
    </row>
    <row r="32" spans="1:35" ht="19.5" customHeight="1" x14ac:dyDescent="0.2">
      <c r="A32" s="405"/>
      <c r="B32" s="388" t="str">
        <f>IF($H$1="English",'Machining data ENG'!B32,IF($H$1="Deutsch",'Machining data DE'!B32,IF($H$1="英文",'Machining data CHN'!B32)))</f>
        <v>*neue Maschine/ Invest</v>
      </c>
      <c r="C32" s="651"/>
      <c r="D32" s="657"/>
      <c r="E32" s="651"/>
      <c r="F32" s="653"/>
      <c r="G32" s="144"/>
      <c r="H32" s="62"/>
      <c r="I32" s="669"/>
      <c r="J32" s="669"/>
      <c r="K32" s="669"/>
      <c r="L32" s="669"/>
      <c r="M32" s="669"/>
      <c r="N32" s="669"/>
      <c r="O32" s="130"/>
      <c r="P32" s="388" t="str">
        <f>IF($H$1="English",'Machining data ENG'!P32,IF($H$1="Deutsch",'Machining data DE'!P32,IF($H$1="英文",'Machining data CHN'!P32)))</f>
        <v>*neue Maschine/ Invest</v>
      </c>
      <c r="Q32" s="657"/>
      <c r="R32" s="657"/>
      <c r="S32" s="657"/>
      <c r="T32" s="653"/>
      <c r="U32" s="144"/>
      <c r="V32" s="62"/>
      <c r="W32" s="669"/>
      <c r="X32" s="669"/>
      <c r="Y32" s="669"/>
      <c r="Z32" s="669"/>
      <c r="AA32" s="669"/>
      <c r="AB32" s="669"/>
      <c r="AC32" s="17"/>
      <c r="AE32" s="102"/>
      <c r="AF32" s="89"/>
      <c r="AG32" s="89"/>
      <c r="AH32" s="89"/>
      <c r="AI32" s="89"/>
    </row>
    <row r="33" spans="1:35" ht="19.5" customHeight="1" thickBot="1" x14ac:dyDescent="0.25">
      <c r="A33" s="405"/>
      <c r="B33" s="444" t="str">
        <f>IF($H$1="English",'Machining data ENG'!B33,IF($H$1="Deutsch",'Machining data DE'!B33,IF($H$1="英文",'Machining data CHN'!B33)))</f>
        <v>*Bearbeitungsort</v>
      </c>
      <c r="C33" s="658"/>
      <c r="D33" s="592"/>
      <c r="E33" s="658"/>
      <c r="F33" s="660" t="str">
        <f>IF($H$1="English",'Machining data ENG'!F33,IF($H$1="Deutsch",'Machining data DE'!F33,IF($H$1="英文",'Machining data CHN'!E33)))</f>
        <v>In-house</v>
      </c>
      <c r="G33" s="585"/>
      <c r="H33" s="593"/>
      <c r="I33" s="454" t="str">
        <f>IF($H$1="English",'Machining data ENG'!I33,IF($H$1="Deutsch",'Machining data DE'!I33,IF($H$1="英文",'Machining data CHN'!I33)))</f>
        <v>Extern (Unterlieferant)</v>
      </c>
      <c r="J33" s="597"/>
      <c r="K33" s="597"/>
      <c r="L33" s="433"/>
      <c r="M33" s="653"/>
      <c r="N33" s="144"/>
      <c r="O33" s="587"/>
      <c r="P33" s="597" t="str">
        <f>IF($H$1="English",'Machining data ENG'!P33,IF($H$1="Deutsch",'Machining data DE'!P33,IF($H$1="英文",'Machining data CHN'!P33)))</f>
        <v>*Bearbeitungsort</v>
      </c>
      <c r="Q33" s="592"/>
      <c r="R33" s="592"/>
      <c r="S33" s="592"/>
      <c r="T33" s="584"/>
      <c r="U33" s="585"/>
      <c r="V33" s="593"/>
      <c r="W33" s="598" t="str">
        <f>IF($H$1="English",'Machining data ENG'!W33,IF($H$1="Deutsch",'Machining data DE'!W33,IF($H$1="英文",'Machining data CHN'!W33)))</f>
        <v>Extern (Unterlieferant)</v>
      </c>
      <c r="X33" s="597"/>
      <c r="Y33" s="433"/>
      <c r="Z33" s="433"/>
      <c r="AA33" s="653"/>
      <c r="AB33" s="144"/>
      <c r="AC33" s="17"/>
      <c r="AE33" s="102"/>
      <c r="AF33" s="89"/>
      <c r="AG33" s="89"/>
      <c r="AH33" s="89"/>
      <c r="AI33" s="89"/>
    </row>
    <row r="34" spans="1:35" ht="11.25" customHeight="1" thickTop="1" x14ac:dyDescent="0.2">
      <c r="A34" s="50"/>
      <c r="B34" s="654"/>
      <c r="F34" s="654"/>
      <c r="I34" s="654"/>
      <c r="L34" s="654"/>
      <c r="M34" s="655"/>
      <c r="N34" s="654"/>
      <c r="O34" s="130"/>
      <c r="Y34" s="654"/>
      <c r="Z34" s="654"/>
      <c r="AA34" s="654"/>
      <c r="AB34" s="654"/>
      <c r="AC34" s="17"/>
      <c r="AE34" s="102"/>
      <c r="AF34" s="89"/>
      <c r="AG34" s="89"/>
      <c r="AH34" s="89"/>
      <c r="AI34" s="89"/>
    </row>
    <row r="35" spans="1:35" ht="19.5" customHeight="1" x14ac:dyDescent="0.2">
      <c r="A35" s="50"/>
      <c r="B35" s="698" t="str">
        <f>IF($H$1="English",'Machining data ENG'!B35,IF($H$1="Deutsch",'Machining data DE'!B35,IF($H$1="英文",'Machining data CHN'!B35)))</f>
        <v>*Prozessschritte</v>
      </c>
      <c r="C35" s="698"/>
      <c r="D35" s="698"/>
      <c r="E35" s="698"/>
      <c r="F35" s="698"/>
      <c r="G35" s="698"/>
      <c r="H35" s="698"/>
      <c r="I35" s="698"/>
      <c r="J35" s="698"/>
      <c r="K35" s="698"/>
      <c r="L35" s="698"/>
      <c r="M35" s="698"/>
      <c r="N35" s="698"/>
      <c r="O35" s="698"/>
      <c r="P35" s="698"/>
      <c r="Q35" s="698"/>
      <c r="R35" s="698"/>
      <c r="S35" s="698"/>
      <c r="T35" s="698"/>
      <c r="U35" s="698"/>
      <c r="V35" s="698"/>
      <c r="W35" s="698"/>
      <c r="X35" s="698"/>
      <c r="Y35" s="698"/>
      <c r="Z35" s="698"/>
      <c r="AA35" s="698"/>
      <c r="AB35" s="698"/>
      <c r="AC35" s="17"/>
      <c r="AE35" s="102"/>
      <c r="AF35" s="89"/>
      <c r="AG35" s="89"/>
      <c r="AH35" s="89"/>
      <c r="AI35" s="89"/>
    </row>
    <row r="36" spans="1:35" ht="19.5" customHeight="1" x14ac:dyDescent="0.2">
      <c r="A36" s="50"/>
      <c r="B36" s="389" t="s">
        <v>2102</v>
      </c>
      <c r="C36" s="675"/>
      <c r="D36" s="676"/>
      <c r="E36" s="676"/>
      <c r="F36" s="676"/>
      <c r="G36" s="676"/>
      <c r="H36" s="676"/>
      <c r="I36" s="676"/>
      <c r="J36" s="676"/>
      <c r="K36" s="676"/>
      <c r="L36" s="676"/>
      <c r="M36" s="676"/>
      <c r="N36" s="676"/>
      <c r="O36" s="297"/>
      <c r="P36" s="406" t="s">
        <v>2107</v>
      </c>
      <c r="Q36" s="675"/>
      <c r="R36" s="676"/>
      <c r="S36" s="676"/>
      <c r="T36" s="676"/>
      <c r="U36" s="676"/>
      <c r="V36" s="676"/>
      <c r="W36" s="676"/>
      <c r="X36" s="676"/>
      <c r="Y36" s="676"/>
      <c r="Z36" s="676"/>
      <c r="AA36" s="676"/>
      <c r="AB36" s="676"/>
      <c r="AC36" s="354"/>
      <c r="AE36" s="102" t="s">
        <v>1693</v>
      </c>
      <c r="AF36" s="89"/>
      <c r="AG36" s="89"/>
      <c r="AH36" s="90" t="b">
        <f>FALSE</f>
        <v>0</v>
      </c>
      <c r="AI36" s="90" t="b">
        <f>FALSE</f>
        <v>0</v>
      </c>
    </row>
    <row r="37" spans="1:35" ht="19.5" customHeight="1" x14ac:dyDescent="0.2">
      <c r="A37" s="50"/>
      <c r="B37" s="389" t="s">
        <v>2103</v>
      </c>
      <c r="C37" s="677"/>
      <c r="D37" s="678"/>
      <c r="E37" s="678"/>
      <c r="F37" s="678"/>
      <c r="G37" s="678"/>
      <c r="H37" s="678"/>
      <c r="I37" s="678"/>
      <c r="J37" s="678"/>
      <c r="K37" s="678"/>
      <c r="L37" s="678"/>
      <c r="M37" s="678"/>
      <c r="N37" s="678"/>
      <c r="O37" s="297"/>
      <c r="P37" s="406" t="s">
        <v>2108</v>
      </c>
      <c r="Q37" s="677"/>
      <c r="R37" s="678"/>
      <c r="S37" s="678"/>
      <c r="T37" s="678"/>
      <c r="U37" s="678"/>
      <c r="V37" s="678"/>
      <c r="W37" s="678"/>
      <c r="X37" s="678"/>
      <c r="Y37" s="678"/>
      <c r="Z37" s="678"/>
      <c r="AA37" s="678"/>
      <c r="AB37" s="678"/>
      <c r="AC37" s="354"/>
      <c r="AE37" s="102"/>
      <c r="AF37" s="89"/>
      <c r="AG37" s="89"/>
      <c r="AH37" s="90"/>
      <c r="AI37" s="90"/>
    </row>
    <row r="38" spans="1:35" ht="19.5" customHeight="1" x14ac:dyDescent="0.2">
      <c r="A38" s="50"/>
      <c r="B38" s="389" t="s">
        <v>2104</v>
      </c>
      <c r="C38" s="677"/>
      <c r="D38" s="678"/>
      <c r="E38" s="678"/>
      <c r="F38" s="678"/>
      <c r="G38" s="678"/>
      <c r="H38" s="678"/>
      <c r="I38" s="678"/>
      <c r="J38" s="678"/>
      <c r="K38" s="678"/>
      <c r="L38" s="678"/>
      <c r="M38" s="678"/>
      <c r="N38" s="678"/>
      <c r="O38" s="297"/>
      <c r="P38" s="406" t="s">
        <v>2109</v>
      </c>
      <c r="Q38" s="677"/>
      <c r="R38" s="678"/>
      <c r="S38" s="678"/>
      <c r="T38" s="678"/>
      <c r="U38" s="678"/>
      <c r="V38" s="678"/>
      <c r="W38" s="678"/>
      <c r="X38" s="678"/>
      <c r="Y38" s="678"/>
      <c r="Z38" s="678"/>
      <c r="AA38" s="678"/>
      <c r="AB38" s="678"/>
      <c r="AC38" s="354"/>
      <c r="AE38" s="102"/>
      <c r="AF38" s="89"/>
      <c r="AG38" s="89"/>
      <c r="AH38" s="90"/>
      <c r="AI38" s="90"/>
    </row>
    <row r="39" spans="1:35" ht="19.5" customHeight="1" x14ac:dyDescent="0.2">
      <c r="A39" s="50"/>
      <c r="B39" s="389" t="s">
        <v>2105</v>
      </c>
      <c r="C39" s="677"/>
      <c r="D39" s="678"/>
      <c r="E39" s="678"/>
      <c r="F39" s="678"/>
      <c r="G39" s="678"/>
      <c r="H39" s="678"/>
      <c r="I39" s="678"/>
      <c r="J39" s="678"/>
      <c r="K39" s="678"/>
      <c r="L39" s="678"/>
      <c r="M39" s="678"/>
      <c r="N39" s="678"/>
      <c r="O39" s="297"/>
      <c r="P39" s="406" t="s">
        <v>2316</v>
      </c>
      <c r="Q39" s="677"/>
      <c r="R39" s="678"/>
      <c r="S39" s="678"/>
      <c r="T39" s="678"/>
      <c r="U39" s="678"/>
      <c r="V39" s="678"/>
      <c r="W39" s="678"/>
      <c r="X39" s="678"/>
      <c r="Y39" s="678"/>
      <c r="Z39" s="678"/>
      <c r="AA39" s="678"/>
      <c r="AB39" s="678"/>
      <c r="AC39" s="354"/>
      <c r="AE39" s="102"/>
      <c r="AF39" s="89"/>
      <c r="AG39" s="89"/>
      <c r="AH39" s="90"/>
      <c r="AI39" s="90"/>
    </row>
    <row r="40" spans="1:35" ht="19.5" customHeight="1" thickBot="1" x14ac:dyDescent="0.25">
      <c r="A40" s="50"/>
      <c r="B40" s="582" t="s">
        <v>2106</v>
      </c>
      <c r="C40" s="721"/>
      <c r="D40" s="721"/>
      <c r="E40" s="721"/>
      <c r="F40" s="721"/>
      <c r="G40" s="721"/>
      <c r="H40" s="721"/>
      <c r="I40" s="721"/>
      <c r="J40" s="721"/>
      <c r="K40" s="721"/>
      <c r="L40" s="721"/>
      <c r="M40" s="721"/>
      <c r="N40" s="721"/>
      <c r="O40" s="594"/>
      <c r="P40" s="582" t="s">
        <v>2317</v>
      </c>
      <c r="Q40" s="721"/>
      <c r="R40" s="721"/>
      <c r="S40" s="721"/>
      <c r="T40" s="721"/>
      <c r="U40" s="721"/>
      <c r="V40" s="721"/>
      <c r="W40" s="721"/>
      <c r="X40" s="721"/>
      <c r="Y40" s="721"/>
      <c r="Z40" s="721"/>
      <c r="AA40" s="721"/>
      <c r="AB40" s="721"/>
      <c r="AC40" s="354"/>
      <c r="AE40" s="102"/>
      <c r="AF40" s="89"/>
      <c r="AG40" s="89"/>
      <c r="AH40" s="90"/>
      <c r="AI40" s="90"/>
    </row>
    <row r="41" spans="1:35" ht="15" customHeight="1" thickTop="1" x14ac:dyDescent="0.2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2"/>
      <c r="N41" s="51"/>
      <c r="O41" s="53"/>
      <c r="P41" s="61"/>
      <c r="Q41" s="107"/>
      <c r="R41" s="49"/>
      <c r="S41" s="61"/>
      <c r="T41" s="49"/>
      <c r="U41" s="49"/>
      <c r="V41" s="49"/>
      <c r="W41" s="109"/>
      <c r="X41" s="64"/>
      <c r="Y41" s="64"/>
      <c r="Z41" s="141"/>
      <c r="AA41" s="141"/>
      <c r="AB41" s="52"/>
      <c r="AC41" s="17"/>
      <c r="AE41" s="102" t="s">
        <v>1320</v>
      </c>
      <c r="AF41" s="92" t="e">
        <f>IF(OR(#REF!=TRUE,#REF!=TRUE),TRUE,FALSE)</f>
        <v>#REF!</v>
      </c>
      <c r="AG41" s="1" t="str">
        <f>HLOOKUP(Language!$B$2,Language!$C$12:$H$400,236)</f>
        <v>Additional information to the hot runner system</v>
      </c>
    </row>
    <row r="42" spans="1:35" ht="19.5" customHeight="1" x14ac:dyDescent="0.2">
      <c r="A42" s="50"/>
      <c r="B42" s="407" t="str">
        <f>IF($H$1="English",'Machining data ENG'!B42,IF($H$1="Deutsch",'Machining data DE'!B42,IF($H$1="英文",'Machining data CHN'!B42)))</f>
        <v>Prozessdaten Fräsen</v>
      </c>
      <c r="C42" s="407"/>
      <c r="D42" s="407"/>
      <c r="E42" s="407"/>
      <c r="F42" s="407"/>
      <c r="G42" s="407"/>
      <c r="H42" s="407"/>
      <c r="I42" s="407"/>
      <c r="J42" s="125" t="str">
        <f>IF($H$1="English",'Machining data ENG'!J42,IF($H$1="Deutsch",'Machining data DE'!J42,IF($H$1="英文",'Machining data CHN'!J42)))</f>
        <v>Ja</v>
      </c>
      <c r="K42" s="366" t="str">
        <f>IF($H$1="English",'Machining data ENG'!K42,IF($H$1="Deutsch",'Machining data DE'!K42,IF($H$1="英文",'Machining data CHN'!K42)))</f>
        <v>Nein</v>
      </c>
      <c r="L42" s="365"/>
      <c r="M42" s="722" t="str">
        <f>IF($H$1="English",'Machining data ENG'!M42,IF($H$1="Deutsch",'Machining data DE'!M42,IF($H$1="英文",'Machining data CHN'!M42)))</f>
        <v>(wenn "ja", bitte Prozesssinformationen "Fräsen" ausfüllen; Bei mehreren Fräsprozessen Infos mit "/" trennen, Bsp. OP10: 4-Achs / OP20: 3-Achs)</v>
      </c>
      <c r="N42" s="722"/>
      <c r="O42" s="722"/>
      <c r="P42" s="722"/>
      <c r="Q42" s="722"/>
      <c r="R42" s="722"/>
      <c r="S42" s="722"/>
      <c r="T42" s="722"/>
      <c r="U42" s="722"/>
      <c r="V42" s="722"/>
      <c r="W42" s="722"/>
      <c r="X42" s="408"/>
      <c r="Y42" s="408" t="str">
        <f>IF($H$1="English",'Machining data ENG'!Y42,IF($H$1="Deutsch",'Machining data DE'!Y42,IF($H$1="英文",'Machining data CHN'!Y42)))</f>
        <v xml:space="preserve">*Details / Zusatzinfo </v>
      </c>
      <c r="Z42" s="408"/>
      <c r="AA42" s="408"/>
      <c r="AB42" s="408"/>
      <c r="AC42" s="17"/>
      <c r="AE42" s="102" t="s">
        <v>1694</v>
      </c>
      <c r="AF42" s="92" t="b">
        <f>FALSE</f>
        <v>0</v>
      </c>
      <c r="AG42" s="1" t="str">
        <f>HLOOKUP(Language!$B$2,Language!$C$12:$H$400,237)</f>
        <v xml:space="preserve">Additional information to the cold runner system </v>
      </c>
    </row>
    <row r="43" spans="1:35" ht="19.5" customHeight="1" x14ac:dyDescent="0.2">
      <c r="A43" s="50"/>
      <c r="B43" s="398" t="str">
        <f>IF($H$1="English",'Machining data ENG'!B43,IF($H$1="Deutsch",'Machining data DE'!B43,IF($H$1="英文",'Machining data CHN'!B43)))</f>
        <v>*Anzahl Bearbeitungsachsen:</v>
      </c>
      <c r="C43" s="409"/>
      <c r="D43" s="630"/>
      <c r="E43" s="718" t="str">
        <f>IF($H$1="English",'Machining data ENG'!E43,IF($H$1="Deutsch",'Machining data DE'!E43,IF($H$1="英文",'Machining data CHN'!E43)))</f>
        <v>3-Achs</v>
      </c>
      <c r="F43" s="718"/>
      <c r="G43" s="49"/>
      <c r="H43" s="133"/>
      <c r="I43" s="685" t="str">
        <f>IF($H$1="English",'Machining data ENG'!I43,IF($H$1="Deutsch",'Machining data DE'!I43,IF($H$1="英文",'Machining data CHN'!I43)))</f>
        <v>4-Achs</v>
      </c>
      <c r="J43" s="685"/>
      <c r="K43" s="685"/>
      <c r="L43" s="685"/>
      <c r="M43" s="685"/>
      <c r="N43" s="128"/>
      <c r="O43" s="302"/>
      <c r="P43" s="685" t="str">
        <f>IF($H$1="English",'Machining data ENG'!P43,IF($H$1="Deutsch",'Machining data DE'!P43,IF($H$1="英文",'Machining data CHN'!P43)))</f>
        <v>5-Achs</v>
      </c>
      <c r="Q43" s="685"/>
      <c r="R43" s="685"/>
      <c r="S43" s="685"/>
      <c r="T43" s="685"/>
      <c r="U43" s="128"/>
      <c r="V43" s="719"/>
      <c r="W43" s="720"/>
      <c r="X43" s="720"/>
      <c r="Y43" s="720"/>
      <c r="Z43" s="720"/>
      <c r="AA43" s="720"/>
      <c r="AB43" s="720"/>
      <c r="AC43" s="17"/>
      <c r="AE43" s="102"/>
      <c r="AF43" s="92"/>
    </row>
    <row r="44" spans="1:35" ht="19.5" customHeight="1" x14ac:dyDescent="0.2">
      <c r="A44" s="50"/>
      <c r="B44" s="398" t="str">
        <f>IF($H$1="English",'Machining data ENG'!B44,IF($H$1="Deutsch",'Machining data DE'!B44,IF($H$1="英文",'Machining data CHN'!B44)))</f>
        <v>*Anzahl Spindeln:</v>
      </c>
      <c r="C44" s="399"/>
      <c r="D44" s="399"/>
      <c r="E44" s="693" t="str">
        <f>IF($H$1="English",'Machining data ENG'!F44,IF($H$1="Deutsch",'Machining data DE'!F44,IF($H$1="英文",'Machining data CHN'!F44)))</f>
        <v>Einzel</v>
      </c>
      <c r="F44" s="693"/>
      <c r="G44" s="133"/>
      <c r="H44" s="133"/>
      <c r="I44" s="685" t="str">
        <f>IF($H$1="English",'Machining data ENG'!I44,IF($H$1="Deutsch",'Machining data DE'!I44,IF($H$1="英文",'Machining data CHN'!I44)))</f>
        <v>Doppel</v>
      </c>
      <c r="J44" s="685"/>
      <c r="K44" s="685"/>
      <c r="L44" s="685"/>
      <c r="M44" s="685"/>
      <c r="N44" s="128"/>
      <c r="O44" s="302"/>
      <c r="P44" s="685" t="str">
        <f>IF($H$1="English",'Machining data ENG'!P44,IF($H$1="Deutsch",'Machining data DE'!P44,IF($H$1="英文",'Machining data CHN'!P44)))</f>
        <v>Sonder (Bsp. Mehrspindler)</v>
      </c>
      <c r="Q44" s="685"/>
      <c r="R44" s="685"/>
      <c r="S44" s="685"/>
      <c r="T44" s="685"/>
      <c r="U44" s="128"/>
      <c r="V44" s="669"/>
      <c r="W44" s="673"/>
      <c r="X44" s="673"/>
      <c r="Y44" s="673"/>
      <c r="Z44" s="673"/>
      <c r="AA44" s="673"/>
      <c r="AB44" s="673"/>
      <c r="AC44" s="17"/>
      <c r="AE44" s="102"/>
      <c r="AF44" s="92"/>
    </row>
    <row r="45" spans="1:35" ht="19.5" customHeight="1" x14ac:dyDescent="0.2">
      <c r="A45" s="50"/>
      <c r="B45" s="398" t="str">
        <f>IF($H$1="English",'Machining data ENG'!B45,IF($H$1="Deutsch",'Machining data DE'!B45,IF($H$1="英文",'Machining data CHN'!B45)))</f>
        <v>*Kühlflüssigkeit:</v>
      </c>
      <c r="C45" s="398"/>
      <c r="D45" s="399"/>
      <c r="E45" s="693" t="str">
        <f>IF($H$1="English",'Machining data ENG'!F45,IF($H$1="Deutsch",'Machining data DE'!F45,IF($H$1="英文",'Machining data CHN'!F45)))</f>
        <v>MMS</v>
      </c>
      <c r="F45" s="693"/>
      <c r="G45" s="133"/>
      <c r="H45" s="133"/>
      <c r="I45" s="685" t="str">
        <f>IF($H$1="English",'Machining data ENG'!I45,IF($H$1="Deutsch",'Machining data DE'!I45,IF($H$1="英文",'Machining data CHN'!I45)))</f>
        <v>Emulsion/ Öl</v>
      </c>
      <c r="J45" s="685"/>
      <c r="K45" s="685"/>
      <c r="L45" s="685"/>
      <c r="M45" s="685"/>
      <c r="N45" s="128"/>
      <c r="O45" s="302"/>
      <c r="P45" s="685" t="str">
        <f>IF($H$1="English",'Machining data ENG'!P45,IF($H$1="Deutsch",'Machining data DE'!P45,IF($H$1="英文",'Machining data CHN'!P45)))</f>
        <v>Trocken</v>
      </c>
      <c r="Q45" s="685"/>
      <c r="R45" s="685"/>
      <c r="S45" s="685"/>
      <c r="T45" s="685"/>
      <c r="U45" s="128"/>
      <c r="V45" s="669"/>
      <c r="W45" s="673"/>
      <c r="X45" s="673"/>
      <c r="Y45" s="673"/>
      <c r="Z45" s="673"/>
      <c r="AA45" s="673"/>
      <c r="AB45" s="673"/>
      <c r="AC45" s="17"/>
      <c r="AE45" s="102"/>
      <c r="AF45" s="92"/>
    </row>
    <row r="46" spans="1:35" ht="19.5" customHeight="1" x14ac:dyDescent="0.2">
      <c r="A46" s="50"/>
      <c r="B46" s="398" t="str">
        <f>IF($H$1="English",'Machining data ENG'!B46,IF($H$1="Deutsch",'Machining data DE'!B46,IF($H$1="英文",'Machining data CHN'!B46)))</f>
        <v>*Werkzeugbruchkontrolle</v>
      </c>
      <c r="C46" s="399"/>
      <c r="D46" s="399"/>
      <c r="E46" s="694" t="str">
        <f>IF($H$1="English",'Machining data ENG'!F46,IF($H$1="Deutsch",'Machining data DE'!F46,IF($H$1="英文",'Machining data CHN'!F46)))</f>
        <v>Nein</v>
      </c>
      <c r="F46" s="694"/>
      <c r="G46" s="128"/>
      <c r="H46" s="138"/>
      <c r="I46" s="685" t="str">
        <f>IF($H$1="English",'Machining data ENG'!I46,IF($H$1="Deutsch",'Machining data DE'!I46,IF($H$1="英文",'Machining data CHN'!I46)))</f>
        <v>Ja, laser</v>
      </c>
      <c r="J46" s="685"/>
      <c r="K46" s="685"/>
      <c r="L46" s="685"/>
      <c r="M46" s="685"/>
      <c r="N46" s="62"/>
      <c r="O46" s="302"/>
      <c r="P46" s="685" t="str">
        <f>IF($H$1="English",'Machining data ENG'!P46,IF($H$1="Deutsch",'Machining data DE'!P46,IF($H$1="英文",'Machining data CHN'!P46)))</f>
        <v>Ja, taktil</v>
      </c>
      <c r="Q46" s="685"/>
      <c r="R46" s="685"/>
      <c r="S46" s="685"/>
      <c r="T46" s="685"/>
      <c r="U46" s="128"/>
      <c r="V46" s="669"/>
      <c r="W46" s="673"/>
      <c r="X46" s="673"/>
      <c r="Y46" s="673"/>
      <c r="Z46" s="673"/>
      <c r="AA46" s="673"/>
      <c r="AB46" s="673"/>
      <c r="AC46" s="17"/>
      <c r="AE46" s="102"/>
      <c r="AF46" s="92"/>
    </row>
    <row r="47" spans="1:35" ht="19.5" customHeight="1" x14ac:dyDescent="0.2">
      <c r="A47" s="50"/>
      <c r="B47" s="398" t="str">
        <f>IF($H$1="English",'Machining data ENG'!B47,IF($H$1="Deutsch",'Machining data DE'!B47,IF($H$1="英文",'Machining data CHN'!B47)))</f>
        <v>*Werkzeugverschleiß-/Standzeitüberwachung</v>
      </c>
      <c r="C47" s="399"/>
      <c r="D47" s="399"/>
      <c r="E47" s="631"/>
      <c r="F47" s="631"/>
      <c r="G47" s="685" t="str">
        <f>IF($H$1="English",'Machining data ENG'!M47,IF($H$1="Deutsch",'Machining data DE'!M47,IF($H$1="英文",'Machining data CHN'!M47)))</f>
        <v>machinell (bsp. via Schnittkraft)</v>
      </c>
      <c r="H47" s="685"/>
      <c r="I47" s="685"/>
      <c r="J47" s="685"/>
      <c r="K47" s="685"/>
      <c r="L47" s="685"/>
      <c r="M47" s="685"/>
      <c r="N47" s="62"/>
      <c r="O47" s="302"/>
      <c r="P47" s="685" t="str">
        <f>IF($H$1="English",'Machining data ENG'!T47,IF($H$1="Deutsch",'Machining data DE'!T47,IF($H$1="英文",'Machining data CHN'!T47)))</f>
        <v>manuell (Erfahrungswerte/ alarm set)</v>
      </c>
      <c r="Q47" s="685"/>
      <c r="R47" s="685"/>
      <c r="S47" s="685"/>
      <c r="T47" s="685"/>
      <c r="U47" s="144"/>
      <c r="V47" s="669"/>
      <c r="W47" s="669"/>
      <c r="X47" s="669"/>
      <c r="Y47" s="669"/>
      <c r="Z47" s="669"/>
      <c r="AA47" s="669"/>
      <c r="AB47" s="669"/>
      <c r="AC47" s="17"/>
      <c r="AE47" s="102"/>
      <c r="AF47" s="92"/>
    </row>
    <row r="48" spans="1:35" ht="19.5" customHeight="1" x14ac:dyDescent="0.2">
      <c r="A48" s="50"/>
      <c r="B48" s="398" t="str">
        <f>IF($H$1="English",'Machining data ENG'!B48,IF($H$1="Deutsch",'Machining data DE'!B48,IF($H$1="英文",'Machining data CHN'!B48)))</f>
        <v>*CNC Programmierung:</v>
      </c>
      <c r="C48" s="398"/>
      <c r="D48" s="399"/>
      <c r="E48" s="397"/>
      <c r="F48" s="394"/>
      <c r="G48" s="128"/>
      <c r="H48" s="138"/>
      <c r="I48" s="685" t="str">
        <f>IF($H$1="English",'Machining data ENG'!I48,IF($H$1="Deutsch",'Machining data DE'!I48,IF($H$1="英文",'Machining data CHN'!I48)))</f>
        <v>Intern</v>
      </c>
      <c r="J48" s="685"/>
      <c r="K48" s="685"/>
      <c r="L48" s="685"/>
      <c r="M48" s="685"/>
      <c r="N48" s="62"/>
      <c r="O48" s="302"/>
      <c r="P48" s="685" t="str">
        <f>IF($H$1="English",'Machining data ENG'!P48,IF($H$1="Deutsch",'Machining data DE'!P48,IF($H$1="英文",'Machining data CHN'!P48)))</f>
        <v>Extern</v>
      </c>
      <c r="Q48" s="685"/>
      <c r="R48" s="685"/>
      <c r="S48" s="685"/>
      <c r="T48" s="685"/>
      <c r="U48" s="62"/>
      <c r="V48" s="669"/>
      <c r="W48" s="673"/>
      <c r="X48" s="673"/>
      <c r="Y48" s="673"/>
      <c r="Z48" s="673"/>
      <c r="AA48" s="673"/>
      <c r="AB48" s="673"/>
      <c r="AC48" s="17"/>
      <c r="AE48" s="102"/>
      <c r="AF48" s="92"/>
    </row>
    <row r="49" spans="1:58" ht="19.5" customHeight="1" x14ac:dyDescent="0.2">
      <c r="A49" s="50"/>
      <c r="B49" s="398" t="str">
        <f>IF($H$1="English",'Machining data ENG'!B49,IF($H$1="Deutsch",'Machining data DE'!B49,IF($H$1="英文",'Machining data CHN'!B49)))</f>
        <v xml:space="preserve">*Drehbarer Bearbeitungstisch: </v>
      </c>
      <c r="C49" s="398"/>
      <c r="D49" s="399"/>
      <c r="E49" s="397"/>
      <c r="F49" s="394"/>
      <c r="G49" s="128"/>
      <c r="H49" s="138"/>
      <c r="I49" s="685" t="str">
        <f>IF($H$1="English",'Machining data ENG'!I49,IF($H$1="Deutsch",'Machining data DE'!I49,IF($H$1="英文",'Machining data CHN'!I49)))</f>
        <v>Ja</v>
      </c>
      <c r="J49" s="685"/>
      <c r="K49" s="685"/>
      <c r="L49" s="685"/>
      <c r="M49" s="685"/>
      <c r="N49" s="62"/>
      <c r="O49" s="302"/>
      <c r="P49" s="685" t="str">
        <f>IF($H$1="English",'Machining data ENG'!P49,IF($H$1="Deutsch",'Machining data DE'!P49,IF($H$1="英文",'Machining data CHN'!P49)))</f>
        <v>Nein</v>
      </c>
      <c r="Q49" s="685"/>
      <c r="R49" s="685"/>
      <c r="S49" s="685"/>
      <c r="T49" s="685"/>
      <c r="U49" s="62"/>
      <c r="V49" s="669"/>
      <c r="W49" s="673"/>
      <c r="X49" s="673"/>
      <c r="Y49" s="673"/>
      <c r="Z49" s="673"/>
      <c r="AA49" s="673"/>
      <c r="AB49" s="673"/>
      <c r="AC49" s="17"/>
      <c r="AE49" s="102"/>
      <c r="AF49" s="92"/>
    </row>
    <row r="50" spans="1:58" ht="19.5" customHeight="1" x14ac:dyDescent="0.2">
      <c r="A50" s="50"/>
      <c r="B50" s="398" t="str">
        <f>IF($H$1="English",'Machining data ENG'!B50,IF($H$1="Deutsch",'Machining data DE'!B50,IF($H$1="英文",'Machining data CHN'!B50)))</f>
        <v>*Werkzeuge mit Innenkühlung:</v>
      </c>
      <c r="C50" s="398"/>
      <c r="D50" s="399"/>
      <c r="E50" s="397"/>
      <c r="F50" s="394"/>
      <c r="G50" s="128"/>
      <c r="H50" s="138"/>
      <c r="I50" s="685" t="str">
        <f>IF($H$1="English",'Machining data ENG'!I50,IF($H$1="Deutsch",'Machining data DE'!I50,IF($H$1="英文",'Machining data CHN'!I50)))</f>
        <v>Ja</v>
      </c>
      <c r="J50" s="685"/>
      <c r="K50" s="685"/>
      <c r="L50" s="685"/>
      <c r="M50" s="685"/>
      <c r="N50" s="62"/>
      <c r="O50" s="302"/>
      <c r="P50" s="685" t="str">
        <f>IF($H$1="English",'Machining data ENG'!P50,IF($H$1="Deutsch",'Machining data DE'!P50,IF($H$1="英文",'Machining data CHN'!P50)))</f>
        <v>Nein</v>
      </c>
      <c r="Q50" s="685"/>
      <c r="R50" s="685"/>
      <c r="S50" s="685"/>
      <c r="T50" s="685"/>
      <c r="U50" s="62"/>
      <c r="V50" s="669"/>
      <c r="W50" s="673"/>
      <c r="X50" s="673"/>
      <c r="Y50" s="673"/>
      <c r="Z50" s="673"/>
      <c r="AA50" s="673"/>
      <c r="AB50" s="673"/>
      <c r="AC50" s="17"/>
      <c r="AE50" s="102"/>
      <c r="AF50" s="92"/>
    </row>
    <row r="51" spans="1:58" ht="19.5" customHeight="1" x14ac:dyDescent="0.2">
      <c r="A51" s="50"/>
      <c r="B51" s="398" t="str">
        <f>IF($H$1="English",'Machining data ENG'!B51,IF($H$1="Deutsch",'Machining data DE'!B51,IF($H$1="英文",'Machining data CHN'!B51)))</f>
        <v>*Temperaturüberwachung und Kompensation:</v>
      </c>
      <c r="C51" s="398"/>
      <c r="D51" s="399"/>
      <c r="E51" s="397"/>
      <c r="F51" s="394"/>
      <c r="G51" s="128"/>
      <c r="H51" s="138"/>
      <c r="I51" s="685" t="str">
        <f>IF($H$1="English",'Machining data ENG'!M51,IF($H$1="Deutsch",'Machining data DE'!M51,IF($H$1="英文",'Machining data CHN'!M51)))</f>
        <v>Ja</v>
      </c>
      <c r="J51" s="685"/>
      <c r="K51" s="685"/>
      <c r="L51" s="685"/>
      <c r="M51" s="685"/>
      <c r="N51" s="62"/>
      <c r="O51" s="302"/>
      <c r="P51" s="685" t="str">
        <f>IF($H$1="English",'Machining data ENG'!P51,IF($H$1="Deutsch",'Machining data DE'!P51,IF($H$1="英文",'Machining data CHN'!P51)))</f>
        <v>Nein</v>
      </c>
      <c r="Q51" s="685"/>
      <c r="R51" s="685"/>
      <c r="S51" s="685"/>
      <c r="T51" s="685"/>
      <c r="U51" s="62"/>
      <c r="V51" s="669"/>
      <c r="W51" s="673"/>
      <c r="X51" s="673"/>
      <c r="Y51" s="673"/>
      <c r="Z51" s="673"/>
      <c r="AA51" s="673"/>
      <c r="AB51" s="673"/>
      <c r="AC51" s="17"/>
      <c r="AE51" s="102"/>
      <c r="AF51" s="92"/>
    </row>
    <row r="52" spans="1:58" ht="19.5" customHeight="1" x14ac:dyDescent="0.2">
      <c r="A52" s="50"/>
      <c r="B52" s="398" t="str">
        <f>IF($H$1="English",'Machining data ENG'!B52,IF($H$1="Deutsch",'Machining data DE'!B52,IF($H$1="英文",'Machining data CHN'!B52)))</f>
        <v>*Be- &amp; Entladen:</v>
      </c>
      <c r="C52" s="398"/>
      <c r="D52" s="399"/>
      <c r="E52" s="397"/>
      <c r="F52" s="394"/>
      <c r="G52" s="128"/>
      <c r="H52" s="138"/>
      <c r="I52" s="685" t="str">
        <f>IF($H$1="English",'Machining data ENG'!I52,IF($H$1="Deutsch",'Machining data DE'!I52,IF($H$1="英文",'Machining data CHN'!I52)))</f>
        <v>Automatisiert</v>
      </c>
      <c r="J52" s="685"/>
      <c r="K52" s="685"/>
      <c r="L52" s="685"/>
      <c r="M52" s="685"/>
      <c r="N52" s="128"/>
      <c r="O52" s="302"/>
      <c r="P52" s="685" t="str">
        <f>IF($H$1="English",'Machining data ENG'!P52,IF($H$1="Deutsch",'Machining data DE'!P52,IF($H$1="英文",'Machining data CHN'!P52)))</f>
        <v>Manuell</v>
      </c>
      <c r="Q52" s="685"/>
      <c r="R52" s="685"/>
      <c r="S52" s="685"/>
      <c r="T52" s="685"/>
      <c r="U52" s="62"/>
      <c r="V52" s="669"/>
      <c r="W52" s="669"/>
      <c r="X52" s="669"/>
      <c r="Y52" s="669"/>
      <c r="Z52" s="669"/>
      <c r="AA52" s="669"/>
      <c r="AB52" s="669"/>
      <c r="AC52" s="17"/>
      <c r="AE52" s="102"/>
      <c r="AF52" s="92"/>
    </row>
    <row r="53" spans="1:58" ht="19.5" customHeight="1" x14ac:dyDescent="0.2">
      <c r="A53" s="50"/>
      <c r="B53" s="398" t="str">
        <f>IF($H$1="English",'Machining data ENG'!B53,IF($H$1="Deutsch",'Machining data DE'!B53,IF($H$1="英文",'Machining data CHN'!B53)))</f>
        <v>*Taktzeit Be- &amp; Entladen:</v>
      </c>
      <c r="C53" s="398"/>
      <c r="D53" s="399"/>
      <c r="E53" s="397"/>
      <c r="F53" s="394"/>
      <c r="G53" s="685" t="str">
        <f>IF($H$1="English",'Machining data ENG'!H53,IF($H$1="Deutsch",'Machining data DE'!I53,IF($H$1="英文",'Machining data CHN'!I53)))</f>
        <v>Taktzeitrelevant</v>
      </c>
      <c r="H53" s="685"/>
      <c r="I53" s="685"/>
      <c r="J53" s="685"/>
      <c r="K53" s="685"/>
      <c r="L53" s="685"/>
      <c r="M53" s="685"/>
      <c r="N53" s="128"/>
      <c r="O53" s="302"/>
      <c r="P53" s="685" t="str">
        <f>IF($H$1="English",'Machining data ENG'!P53,IF($H$1="Deutsch",'Machining data DE'!P53,IF($H$1="英文",'Machining data CHN'!P53)))</f>
        <v>Taktzeitneutral</v>
      </c>
      <c r="Q53" s="685"/>
      <c r="R53" s="685"/>
      <c r="S53" s="685"/>
      <c r="T53" s="685"/>
      <c r="U53" s="62"/>
      <c r="V53" s="669"/>
      <c r="W53" s="673"/>
      <c r="X53" s="673"/>
      <c r="Y53" s="673"/>
      <c r="Z53" s="673"/>
      <c r="AA53" s="673"/>
      <c r="AB53" s="673"/>
      <c r="AC53" s="17"/>
      <c r="AE53" s="102"/>
      <c r="AF53" s="92"/>
    </row>
    <row r="54" spans="1:58" ht="12.75" customHeight="1" x14ac:dyDescent="0.2">
      <c r="A54" s="50"/>
      <c r="B54" s="131"/>
      <c r="C54" s="132"/>
      <c r="D54" s="133"/>
      <c r="E54" s="131"/>
      <c r="F54" s="128"/>
      <c r="G54" s="128"/>
      <c r="H54" s="138"/>
      <c r="I54" s="58"/>
      <c r="J54" s="294"/>
      <c r="K54" s="293"/>
      <c r="L54" s="294"/>
      <c r="M54" s="63"/>
      <c r="N54" s="62"/>
      <c r="O54" s="302"/>
      <c r="P54" s="57"/>
      <c r="Q54" s="135"/>
      <c r="R54" s="375"/>
      <c r="S54" s="376"/>
      <c r="T54" s="60"/>
      <c r="U54" s="62"/>
      <c r="V54" s="302"/>
      <c r="W54" s="295"/>
      <c r="X54" s="295"/>
      <c r="Y54" s="295"/>
      <c r="Z54" s="295"/>
      <c r="AA54" s="295"/>
      <c r="AB54" s="295"/>
      <c r="AC54" s="17"/>
      <c r="AE54" s="102"/>
      <c r="AF54" s="92"/>
    </row>
    <row r="55" spans="1:58" ht="19.5" customHeight="1" x14ac:dyDescent="0.2">
      <c r="A55" s="50"/>
      <c r="B55" s="410" t="str">
        <f>IF($H$1="English",'Machining data ENG'!B55,IF($H$1="Deutsch",'Machining data DE'!B55,IF($H$1="英文",'Machining data CHN'!B55)))</f>
        <v>*Anzahl Aufspannungen:</v>
      </c>
      <c r="C55" s="398"/>
      <c r="D55" s="399"/>
      <c r="E55" s="397"/>
      <c r="F55" s="397"/>
      <c r="G55" s="411"/>
      <c r="H55" s="723"/>
      <c r="I55" s="671"/>
      <c r="J55" s="671"/>
      <c r="K55" s="671"/>
      <c r="L55" s="671"/>
      <c r="M55" s="671"/>
      <c r="N55" s="671"/>
      <c r="O55" s="53"/>
      <c r="P55" s="413" t="str">
        <f>IF($H$1="English",'Machining data ENG'!P55,IF($H$1="Deutsch",'Machining data DE'!P55,IF($H$1="英文",'Machining data CHN'!P55)))</f>
        <v>Spannvorrichtung</v>
      </c>
      <c r="Q55" s="414"/>
      <c r="R55" s="415"/>
      <c r="S55" s="416"/>
      <c r="T55" s="416"/>
      <c r="U55" s="417"/>
      <c r="V55" s="682" t="str">
        <f>IF($H$1="English",'Machining data ENG'!V89,IF($H$1="Deutsch",'Machining data DE'!V89,IF($H$1="英文",'Machining data CHN'!V89)))</f>
        <v xml:space="preserve">*Details / Zusatzinfo </v>
      </c>
      <c r="W55" s="682"/>
      <c r="X55" s="682"/>
      <c r="Y55" s="682"/>
      <c r="Z55" s="682"/>
      <c r="AA55" s="682"/>
      <c r="AB55" s="682"/>
      <c r="AC55" s="17"/>
      <c r="AE55" s="102" t="s">
        <v>1695</v>
      </c>
      <c r="AF55" s="89"/>
      <c r="AG55" s="89"/>
      <c r="AH55" s="90" t="b">
        <f>FALSE</f>
        <v>0</v>
      </c>
      <c r="AI55" s="90" t="b">
        <f>FALSE</f>
        <v>0</v>
      </c>
    </row>
    <row r="56" spans="1:58" ht="19.5" customHeight="1" x14ac:dyDescent="0.2">
      <c r="A56" s="50"/>
      <c r="B56" s="410" t="str">
        <f>IF($H$1="English",'Machining data ENG'!B56,IF($H$1="Deutsch",'Machining data DE'!B56,IF($H$1="英文",'Machining data CHN'!B56)))</f>
        <v>*Max. Spindeldrehzahl:</v>
      </c>
      <c r="C56" s="398"/>
      <c r="D56" s="399"/>
      <c r="E56" s="397"/>
      <c r="F56" s="397"/>
      <c r="G56" s="411"/>
      <c r="H56" s="723"/>
      <c r="I56" s="671"/>
      <c r="J56" s="671"/>
      <c r="K56" s="671"/>
      <c r="L56" s="671"/>
      <c r="M56" s="671"/>
      <c r="N56" s="671"/>
      <c r="O56" s="130"/>
      <c r="P56" s="419" t="str">
        <f>IF($H$1="English",'Machining data ENG'!P56,IF($H$1="Deutsch",'Machining data DE'!P56,IF($H$1="英文",'Machining data CHN'!P56)))</f>
        <v>*Anzahl gespannter Bauteile:</v>
      </c>
      <c r="Q56" s="420"/>
      <c r="R56" s="421"/>
      <c r="S56" s="421"/>
      <c r="T56" s="421"/>
      <c r="U56" s="388"/>
      <c r="V56" s="719"/>
      <c r="W56" s="720"/>
      <c r="X56" s="720"/>
      <c r="Y56" s="720"/>
      <c r="Z56" s="720"/>
      <c r="AA56" s="720"/>
      <c r="AB56" s="720"/>
      <c r="AC56" s="17"/>
      <c r="AE56" s="102" t="s">
        <v>1696</v>
      </c>
      <c r="AF56" s="95"/>
      <c r="AG56" s="95"/>
      <c r="AH56" s="90" t="b">
        <f>FALSE</f>
        <v>0</v>
      </c>
      <c r="AI56" s="90" t="b">
        <f>FALSE</f>
        <v>0</v>
      </c>
    </row>
    <row r="57" spans="1:58" ht="19.5" customHeight="1" x14ac:dyDescent="0.2">
      <c r="A57" s="50"/>
      <c r="B57" s="410" t="str">
        <f>IF($H$1="English",'Machining data ENG'!B57,IF($H$1="Deutsch",'Machining data DE'!B57,IF($H$1="英文",'Machining data CHN'!B57)))</f>
        <v>*Werkzeugmagazinplätze:</v>
      </c>
      <c r="C57" s="398"/>
      <c r="D57" s="399"/>
      <c r="E57" s="397"/>
      <c r="F57" s="397"/>
      <c r="G57" s="411"/>
      <c r="H57" s="723"/>
      <c r="I57" s="671"/>
      <c r="J57" s="671"/>
      <c r="K57" s="671"/>
      <c r="L57" s="671"/>
      <c r="M57" s="671"/>
      <c r="N57" s="671"/>
      <c r="O57" s="130"/>
      <c r="P57" s="410" t="str">
        <f>IF($H$1="English",'Machining data ENG'!P57,IF($H$1="Deutsch",'Machining data DE'!P57,IF($H$1="英文",'Machining data CHN'!P57)))</f>
        <v>*Anzahl Auflagepunkte:</v>
      </c>
      <c r="Q57" s="422"/>
      <c r="R57" s="399"/>
      <c r="S57" s="399"/>
      <c r="T57" s="399"/>
      <c r="U57" s="399"/>
      <c r="V57" s="669"/>
      <c r="W57" s="673"/>
      <c r="X57" s="673"/>
      <c r="Y57" s="673"/>
      <c r="Z57" s="673"/>
      <c r="AA57" s="673"/>
      <c r="AB57" s="673"/>
      <c r="AC57" s="17"/>
      <c r="AE57" s="102"/>
      <c r="AF57" s="95"/>
      <c r="AG57" s="95"/>
      <c r="AH57" s="90"/>
      <c r="AI57" s="90"/>
      <c r="AU57"/>
      <c r="AV57" s="142"/>
      <c r="AW57" s="142"/>
      <c r="AX57" s="142"/>
      <c r="AY57" s="142"/>
      <c r="AZ57" s="142"/>
      <c r="BA57" s="133"/>
      <c r="BB57" s="136"/>
      <c r="BC57" s="133"/>
      <c r="BD57" s="137"/>
      <c r="BE57" s="143"/>
      <c r="BF57" s="142"/>
    </row>
    <row r="58" spans="1:58" ht="19.5" customHeight="1" x14ac:dyDescent="0.2">
      <c r="A58" s="50"/>
      <c r="C58" s="398"/>
      <c r="D58" s="399"/>
      <c r="E58" s="397"/>
      <c r="F58" s="397"/>
      <c r="G58" s="411"/>
      <c r="H58" s="723"/>
      <c r="I58" s="671"/>
      <c r="J58" s="671"/>
      <c r="K58" s="671"/>
      <c r="L58" s="671"/>
      <c r="M58" s="671"/>
      <c r="N58" s="671"/>
      <c r="O58" s="130"/>
      <c r="P58" s="410" t="str">
        <f>IF($H$1="English",'Machining data ENG'!P58,IF($H$1="Deutsch",'Machining data DE'!P58,IF($H$1="英文",'Machining data CHN'!P58)))</f>
        <v>*Anzahl Spannpunkte:</v>
      </c>
      <c r="Q58" s="423"/>
      <c r="R58" s="424"/>
      <c r="S58" s="424"/>
      <c r="T58" s="424"/>
      <c r="U58" s="424"/>
      <c r="V58" s="669"/>
      <c r="W58" s="673"/>
      <c r="X58" s="673"/>
      <c r="Y58" s="673"/>
      <c r="Z58" s="673"/>
      <c r="AA58" s="673"/>
      <c r="AB58" s="673"/>
      <c r="AC58" s="17"/>
      <c r="AE58" s="102"/>
      <c r="AF58" s="95"/>
      <c r="AG58" s="95"/>
      <c r="AH58" s="90"/>
      <c r="AI58" s="90"/>
      <c r="AU58"/>
      <c r="AV58" s="142"/>
      <c r="AW58" s="142"/>
      <c r="AX58" s="142"/>
      <c r="AY58" s="142"/>
      <c r="AZ58" s="142"/>
      <c r="BA58" s="133"/>
      <c r="BB58" s="136"/>
      <c r="BC58" s="133"/>
      <c r="BD58" s="137"/>
      <c r="BE58" s="143"/>
      <c r="BF58" s="142"/>
    </row>
    <row r="59" spans="1:58" ht="19.5" customHeight="1" x14ac:dyDescent="0.2">
      <c r="A59" s="50"/>
      <c r="B59" s="410" t="str">
        <f>IF($H$1="English",'Machining data ENG'!B59,IF($H$1="Deutsch",'Machining data DE'!B59,IF($H$1="英文",'Machining data CHN'!B59)))</f>
        <v>Anzahl geplante Werkzeuge:</v>
      </c>
      <c r="C59" s="398"/>
      <c r="D59" s="399"/>
      <c r="E59" s="397"/>
      <c r="F59" s="397"/>
      <c r="G59" s="411"/>
      <c r="H59" s="723"/>
      <c r="I59" s="671"/>
      <c r="J59" s="671"/>
      <c r="K59" s="671"/>
      <c r="L59" s="671"/>
      <c r="M59" s="671"/>
      <c r="N59" s="671"/>
      <c r="O59" s="130"/>
      <c r="P59" s="476" t="str">
        <f>IF($H$1="English",'Machining data ENG'!P59,IF($H$1="Deutsch",'Machining data DE'!P59,IF($H$1="英文",'Machining data CHN'!P59)))</f>
        <v>*Ausrichtelement am Bauteil:</v>
      </c>
      <c r="Q59" s="424"/>
      <c r="R59" s="425"/>
      <c r="S59" s="425"/>
      <c r="T59" s="424"/>
      <c r="U59" s="425"/>
      <c r="V59" s="669"/>
      <c r="W59" s="673"/>
      <c r="X59" s="673"/>
      <c r="Y59" s="673"/>
      <c r="Z59" s="673"/>
      <c r="AA59" s="673"/>
      <c r="AB59" s="673"/>
      <c r="AC59" s="17"/>
      <c r="AE59" s="102"/>
      <c r="AF59" s="95"/>
      <c r="AG59" s="95"/>
      <c r="AH59" s="90"/>
      <c r="AI59" s="90"/>
    </row>
    <row r="60" spans="1:58" ht="19.5" customHeight="1" x14ac:dyDescent="0.2">
      <c r="A60" s="50"/>
      <c r="B60" s="410" t="str">
        <f>IF($H$1="English",'Machining data ENG'!B60,IF($H$1="Deutsch",'Machining data DE'!B60,IF($H$1="英文",'Machining data CHN'!B60)))</f>
        <v>Werkzeughersteller:</v>
      </c>
      <c r="C60" s="398"/>
      <c r="D60" s="399"/>
      <c r="E60" s="397"/>
      <c r="F60" s="397"/>
      <c r="G60" s="411"/>
      <c r="H60" s="723"/>
      <c r="I60" s="671"/>
      <c r="J60" s="671"/>
      <c r="K60" s="671"/>
      <c r="L60" s="671"/>
      <c r="M60" s="671"/>
      <c r="N60" s="671"/>
      <c r="O60" s="130"/>
      <c r="P60" s="410" t="str">
        <f>IF($H$1="English",'Machining data ENG'!P60,IF($H$1="Deutsch",'Machining data DE'!P60,IF($H$1="英文",'Machining data CHN'!P60)))</f>
        <v>Spanndruck:</v>
      </c>
      <c r="Q60" s="424"/>
      <c r="R60" s="424"/>
      <c r="S60" s="424"/>
      <c r="T60" s="424"/>
      <c r="U60" s="424"/>
      <c r="V60" s="669"/>
      <c r="W60" s="673"/>
      <c r="X60" s="673"/>
      <c r="Y60" s="673"/>
      <c r="Z60" s="673"/>
      <c r="AA60" s="673"/>
      <c r="AB60" s="673"/>
      <c r="AC60" s="17"/>
      <c r="AE60" s="102"/>
      <c r="AF60" s="95"/>
      <c r="AG60" s="95"/>
      <c r="AH60" s="90"/>
      <c r="AI60" s="90"/>
    </row>
    <row r="61" spans="1:58" ht="19.5" customHeight="1" x14ac:dyDescent="0.2">
      <c r="A61" s="50"/>
      <c r="B61" s="410" t="str">
        <f>IF($H$1="English",'Machining data ENG'!B61,IF($H$1="Deutsch",'Machining data DE'!B61,IF($H$1="英文",'Machining data CHN'!B61)))</f>
        <v>vorhandene Werkzeugsätze (Ersatz):</v>
      </c>
      <c r="C61" s="398"/>
      <c r="D61" s="399"/>
      <c r="E61" s="397"/>
      <c r="F61" s="397"/>
      <c r="G61" s="411"/>
      <c r="H61" s="723"/>
      <c r="I61" s="671"/>
      <c r="J61" s="671"/>
      <c r="K61" s="671"/>
      <c r="L61" s="671"/>
      <c r="M61" s="671"/>
      <c r="N61" s="671"/>
      <c r="O61" s="130"/>
      <c r="P61" s="410" t="str">
        <f>IF($H$1="English",'Machining data ENG'!P61,IF($H$1="Deutsch",'Machining data DE'!P61,IF($H$1="英文",'Machining data CHN'!P61)))</f>
        <v>Flexible Spannpunkte:</v>
      </c>
      <c r="Q61" s="426"/>
      <c r="R61" s="399"/>
      <c r="S61" s="399"/>
      <c r="T61" s="399"/>
      <c r="U61" s="399"/>
      <c r="V61" s="142"/>
      <c r="W61" s="688" t="str">
        <f>IF($H$1="English",'Machining data ENG'!W61,IF($H$1="Deutsch",'Machining data DE'!W61,IF($H$1="英文",'Machining data CHN'!W61)))</f>
        <v>Ja</v>
      </c>
      <c r="X61" s="688"/>
      <c r="Y61" s="133"/>
      <c r="Z61" s="689" t="str">
        <f>IF($H$1="English",'Machining data ENG'!Z61,IF($H$1="Deutsch",'Machining data DE'!Z61,IF($H$1="英文",'Machining data CHN'!Z61)))</f>
        <v>Nein</v>
      </c>
      <c r="AA61" s="689"/>
      <c r="AB61" s="142"/>
      <c r="AC61" s="17"/>
      <c r="AE61" s="102"/>
      <c r="AF61" s="95"/>
      <c r="AG61" s="95"/>
      <c r="AH61" s="90"/>
      <c r="AI61" s="90"/>
    </row>
    <row r="62" spans="1:58" ht="19.5" customHeight="1" x14ac:dyDescent="0.2">
      <c r="A62" s="50"/>
      <c r="B62" s="410" t="str">
        <f>IF($H$1="English",'Machining data ENG'!B62,IF($H$1="Deutsch",'Machining data DE'!B62,IF($H$1="英文",'Machining data CHN'!B62)))</f>
        <v>DMC code:</v>
      </c>
      <c r="C62" s="398"/>
      <c r="D62" s="399"/>
      <c r="E62" s="397"/>
      <c r="F62" s="397"/>
      <c r="G62" s="411"/>
      <c r="H62" s="723"/>
      <c r="I62" s="671"/>
      <c r="J62" s="671"/>
      <c r="K62" s="671"/>
      <c r="L62" s="671"/>
      <c r="M62" s="671"/>
      <c r="N62" s="671"/>
      <c r="O62" s="130"/>
      <c r="P62" s="476" t="str">
        <f>IF($H$1="English",'Machining data ENG'!P62,IF($H$1="Deutsch",'Machining data DE'!P62,IF($H$1="英文",'Machining data CHN'!P62)))</f>
        <v>Poka Yoke:</v>
      </c>
      <c r="Q62" s="426"/>
      <c r="R62" s="399"/>
      <c r="S62" s="399"/>
      <c r="T62" s="399"/>
      <c r="U62" s="399"/>
      <c r="V62" s="142"/>
      <c r="W62" s="688" t="str">
        <f>IF($H$1="English",'Machining data ENG'!W62,IF($H$1="Deutsch",'Machining data DE'!W62,IF($H$1="英文",'Machining data CHN'!W62)))</f>
        <v>Ja</v>
      </c>
      <c r="X62" s="688"/>
      <c r="Y62" s="133"/>
      <c r="Z62" s="689" t="str">
        <f>IF($H$1="English",'Machining data ENG'!Z62,IF($H$1="Deutsch",'Machining data DE'!Z62,IF($H$1="英文",'Machining data CHN'!Z62)))</f>
        <v>Nein</v>
      </c>
      <c r="AA62" s="689"/>
      <c r="AB62" s="142"/>
      <c r="AC62" s="17"/>
      <c r="AE62" s="102"/>
      <c r="AF62" s="95"/>
      <c r="AG62" s="95"/>
      <c r="AH62" s="90"/>
      <c r="AI62" s="90"/>
    </row>
    <row r="63" spans="1:58" ht="19.5" customHeight="1" x14ac:dyDescent="0.2">
      <c r="A63" s="50"/>
      <c r="B63" s="410" t="str">
        <f>IF($H$1="English",'Machining data ENG'!B63,IF($H$1="Deutsch",'Machining data DE'!B63,IF($H$1="英文",'Machining data CHN'!B63)))</f>
        <v>Machinen- &amp; Nestkennzeichnung:</v>
      </c>
      <c r="C63" s="398"/>
      <c r="D63" s="399"/>
      <c r="E63" s="397"/>
      <c r="F63" s="397"/>
      <c r="G63" s="411"/>
      <c r="H63" s="723"/>
      <c r="I63" s="671"/>
      <c r="J63" s="671"/>
      <c r="K63" s="671"/>
      <c r="L63" s="671"/>
      <c r="M63" s="671"/>
      <c r="N63" s="671"/>
      <c r="O63" s="130"/>
      <c r="P63" s="410" t="str">
        <f>IF($H$1="English",'Machining data ENG'!P63,IF($H$1="Deutsch",'Machining data DE'!P63,IF($H$1="英文",'Machining data CHN'!P63)))</f>
        <v>Anlagenkontrolle (Bsp. Luftspaltmessung):</v>
      </c>
      <c r="Q63" s="426"/>
      <c r="R63" s="399"/>
      <c r="S63" s="399"/>
      <c r="T63" s="399"/>
      <c r="U63" s="399"/>
      <c r="V63" s="142"/>
      <c r="W63" s="688" t="str">
        <f>IF($H$1="English",'Machining data ENG'!W63,IF($H$1="Deutsch",'Machining data DE'!W63,IF($H$1="英文",'Machining data CHN'!W63)))</f>
        <v>Ja</v>
      </c>
      <c r="X63" s="688"/>
      <c r="Y63" s="133"/>
      <c r="Z63" s="689" t="str">
        <f>IF($H$1="English",'Machining data ENG'!Z63,IF($H$1="Deutsch",'Machining data DE'!Z63,IF($H$1="英文",'Machining data CHN'!Z63)))</f>
        <v>Nein</v>
      </c>
      <c r="AA63" s="689"/>
      <c r="AB63" s="142"/>
      <c r="AC63" s="17"/>
      <c r="AE63" s="102"/>
      <c r="AF63" s="95"/>
      <c r="AG63" s="95"/>
      <c r="AH63" s="90"/>
      <c r="AI63" s="90"/>
    </row>
    <row r="64" spans="1:58" ht="9.75" customHeight="1" x14ac:dyDescent="0.2">
      <c r="A64" s="50"/>
      <c r="B64" s="303"/>
      <c r="C64" s="145"/>
      <c r="D64" s="62"/>
      <c r="E64" s="58"/>
      <c r="F64" s="58"/>
      <c r="G64" s="316"/>
      <c r="H64" s="335"/>
      <c r="I64" s="335"/>
      <c r="J64" s="335"/>
      <c r="K64" s="335"/>
      <c r="L64" s="335"/>
      <c r="M64" s="335"/>
      <c r="N64" s="335"/>
      <c r="O64" s="130"/>
      <c r="P64" s="305"/>
      <c r="Q64"/>
      <c r="R64" s="142"/>
      <c r="S64" s="142"/>
      <c r="T64" s="142"/>
      <c r="U64" s="142"/>
      <c r="V64" s="142"/>
      <c r="W64" s="306"/>
      <c r="X64" s="301"/>
      <c r="Y64" s="133"/>
      <c r="Z64" s="137"/>
      <c r="AA64" s="143"/>
      <c r="AB64" s="142"/>
      <c r="AC64" s="17"/>
      <c r="AE64" s="102"/>
      <c r="AF64" s="95"/>
      <c r="AG64" s="95"/>
      <c r="AH64" s="90"/>
      <c r="AI64" s="90"/>
    </row>
    <row r="65" spans="1:35" ht="19.5" customHeight="1" x14ac:dyDescent="0.2">
      <c r="A65" s="50"/>
      <c r="B65" s="427" t="str">
        <f>IF($H$1="English",'Machining data ENG'!B65,IF($H$1="Deutsch",'Machining data DE'!B65,IF($H$1="英文",'Machining data CHN'!B65)))</f>
        <v xml:space="preserve">Taktzeit Fräsen </v>
      </c>
      <c r="C65" s="414"/>
      <c r="D65" s="415"/>
      <c r="E65" s="558" t="str">
        <f>IF($H$1="English",'Machining data ENG'!E65,IF($H$1="Deutsch",'Machining data DE'!E65,IF($H$1="英文",'Machining data CHN'!E65)))</f>
        <v>(Bei mehreren Operationen Infos mit "/" trennen, Bsp. OP10: 20 sek. / OP20: 18 sek.)</v>
      </c>
      <c r="F65" s="557"/>
      <c r="G65" s="557"/>
      <c r="H65" s="557"/>
      <c r="I65" s="557"/>
      <c r="J65" s="557"/>
      <c r="K65" s="557"/>
      <c r="L65" s="557"/>
      <c r="M65" s="557"/>
      <c r="N65" s="557"/>
      <c r="O65" s="557"/>
      <c r="P65" s="429"/>
      <c r="Q65" s="429"/>
      <c r="R65" s="430"/>
      <c r="S65" s="430"/>
      <c r="T65" s="415"/>
      <c r="U65" s="415"/>
      <c r="V65" s="415"/>
      <c r="W65" s="431"/>
      <c r="X65" s="432"/>
      <c r="Y65" s="433"/>
      <c r="Z65" s="434"/>
      <c r="AA65" s="435"/>
      <c r="AB65" s="430"/>
      <c r="AC65" s="17"/>
      <c r="AE65" s="102"/>
      <c r="AF65" s="95"/>
      <c r="AG65" s="95"/>
      <c r="AH65" s="90"/>
      <c r="AI65" s="90"/>
    </row>
    <row r="66" spans="1:35" ht="19.5" customHeight="1" x14ac:dyDescent="0.2">
      <c r="A66" s="50"/>
      <c r="B66" s="419" t="str">
        <f>IF($H$1="English",'Machining data ENG'!B66,IF($H$1="Deutsch",'Machining data DE'!B66,IF($H$1="英文",'Machining data CHN'!B66)))</f>
        <v>*Geplante Taktzeit (inkl. Be- &amp; Entladen)</v>
      </c>
      <c r="C66" s="437"/>
      <c r="D66" s="399"/>
      <c r="E66" s="438"/>
      <c r="F66" s="438"/>
      <c r="G66" s="439"/>
      <c r="H66" s="725"/>
      <c r="I66" s="726"/>
      <c r="J66" s="726"/>
      <c r="K66" s="726"/>
      <c r="L66" s="726"/>
      <c r="M66" s="726"/>
      <c r="N66" s="320" t="str">
        <f>IF($H$1="English",'Machining data ENG'!N66,IF($H$1="Deutsch",'Machining data DE'!N66,IF($H$1="英文",'Machining data CHN'!N66)))</f>
        <v>[Sek.]</v>
      </c>
      <c r="O66" s="320"/>
      <c r="P66" s="436" t="str">
        <f>IF($H$1="English",'Machining data ENG'!P66,IF($H$1="Deutsch",'Machining data DE'!P66,IF($H$1="英文",'Machining data CHN'!P66)))</f>
        <v>Taktzeit Be- &amp; Entladen</v>
      </c>
      <c r="Q66" s="437"/>
      <c r="R66" s="421"/>
      <c r="S66" s="438"/>
      <c r="T66" s="389"/>
      <c r="U66" s="441"/>
      <c r="V66" s="725"/>
      <c r="W66" s="726"/>
      <c r="X66" s="726"/>
      <c r="Y66" s="726"/>
      <c r="Z66" s="726"/>
      <c r="AA66" s="726"/>
      <c r="AB66" s="443" t="str">
        <f>IF($H$1="English",'Machining data ENG'!AB66,IF($H$1="Deutsch",'Machining data DE'!AB66,IF($H$1="英文",'Machining data CHN'!AB66)))</f>
        <v>[Sek.]</v>
      </c>
      <c r="AC66" s="17"/>
      <c r="AE66" s="93"/>
      <c r="AF66" s="11"/>
      <c r="AG66" s="11"/>
      <c r="AH66" s="90"/>
      <c r="AI66" s="90"/>
    </row>
    <row r="67" spans="1:35" ht="19.5" customHeight="1" thickBot="1" x14ac:dyDescent="0.25">
      <c r="A67" s="50"/>
      <c r="B67" s="595" t="str">
        <f>IF($H$1="English",'Machining data ENG'!B67,IF($H$1="Deutsch",'Machining data DE'!B67,IF($H$1="英文",'Machining data CHN'!B67)))</f>
        <v>Gemessene Taktzeit</v>
      </c>
      <c r="C67" s="596"/>
      <c r="D67" s="597"/>
      <c r="E67" s="598"/>
      <c r="F67" s="598"/>
      <c r="G67" s="599"/>
      <c r="H67" s="727"/>
      <c r="I67" s="728"/>
      <c r="J67" s="728"/>
      <c r="K67" s="728"/>
      <c r="L67" s="728"/>
      <c r="M67" s="728"/>
      <c r="N67" s="600" t="str">
        <f>IF($H$1="English",'Machining data ENG'!N67,IF($H$1="Deutsch",'Machining data DE'!N67,IF($H$1="英文",'Machining data CHN'!N67)))</f>
        <v>[Sek.]</v>
      </c>
      <c r="O67" s="594"/>
      <c r="P67" s="601"/>
      <c r="Q67" s="602"/>
      <c r="R67" s="602"/>
      <c r="S67" s="602"/>
      <c r="T67" s="602"/>
      <c r="U67" s="602"/>
      <c r="V67" s="603"/>
      <c r="W67" s="593"/>
      <c r="X67" s="604"/>
      <c r="Y67" s="593"/>
      <c r="Z67" s="605"/>
      <c r="AA67" s="606"/>
      <c r="AB67" s="603"/>
      <c r="AC67" s="17"/>
      <c r="AE67" s="93"/>
      <c r="AF67" s="11"/>
      <c r="AG67" s="11"/>
      <c r="AH67" s="90"/>
      <c r="AI67" s="90"/>
    </row>
    <row r="68" spans="1:35" ht="13.5" customHeight="1" thickTop="1" x14ac:dyDescent="0.2">
      <c r="A68" s="50"/>
      <c r="M68" s="1"/>
      <c r="O68" s="130"/>
      <c r="P68" s="61"/>
      <c r="Q68" s="51"/>
      <c r="R68" s="51"/>
      <c r="S68" s="51"/>
      <c r="T68" s="51"/>
      <c r="U68" s="51"/>
      <c r="V68" s="51"/>
      <c r="W68" s="49"/>
      <c r="X68" s="60"/>
      <c r="Y68" s="49"/>
      <c r="Z68" s="64"/>
      <c r="AA68" s="52"/>
      <c r="AB68" s="51"/>
      <c r="AC68" s="17"/>
      <c r="AE68" s="93"/>
      <c r="AF68" s="11"/>
      <c r="AG68" s="11"/>
      <c r="AH68" s="90"/>
      <c r="AI68" s="90"/>
    </row>
    <row r="69" spans="1:35" ht="23.25" customHeight="1" x14ac:dyDescent="0.2">
      <c r="A69" s="50"/>
      <c r="B69" s="407" t="str">
        <f>IF($H$1="English",'Machining data ENG'!B69,IF($H$1="Deutsch",'Machining data DE'!B69,IF($H$1="英文",'Machining data CHN'!B69)))</f>
        <v>Prozessdaten Drehen</v>
      </c>
      <c r="C69" s="407"/>
      <c r="D69" s="407"/>
      <c r="E69" s="407"/>
      <c r="F69" s="407"/>
      <c r="G69" s="407"/>
      <c r="H69" s="407"/>
      <c r="I69" s="407"/>
      <c r="J69" s="125" t="str">
        <f>IF($H$1="English",'Machining data ENG'!J69,IF($H$1="Deutsch",'Machining data DE'!J69,IF($H$1="英文",'Machining data CHN'!J69)))</f>
        <v>Ja</v>
      </c>
      <c r="K69" s="366" t="str">
        <f>IF($H$1="English",'Machining data ENG'!K69,IF($H$1="Deutsch",'Machining data DE'!K69,IF($H$1="英文",'Machining data CHN'!K69)))</f>
        <v>Nein</v>
      </c>
      <c r="L69" s="365"/>
      <c r="M69" s="729" t="str">
        <f>IF($H$1="English",'Machining data ENG'!M69,IF($H$1="Deutsch",'Machining data DE'!M69,IF($H$1="英文",'Machining data CHN'!M69)))</f>
        <v>(wenn "ja", bitte Prozesssinformationen "Drehen" ausfüllen; Bei mehreren Drehprozessen/ Auspannwechsel Infos mit "/" trennen, Bsp. OP10: 4-Achs / OP20: 3-Achs)</v>
      </c>
      <c r="N69" s="729"/>
      <c r="O69" s="729"/>
      <c r="P69" s="729"/>
      <c r="Q69" s="729"/>
      <c r="R69" s="729"/>
      <c r="S69" s="729"/>
      <c r="T69" s="729"/>
      <c r="U69" s="729"/>
      <c r="V69" s="729"/>
      <c r="W69" s="729"/>
      <c r="X69" s="729"/>
      <c r="Y69" s="408" t="str">
        <f>IF($H$1="English",'Machining data ENG'!Y42,IF($H$1="Deutsch",'Machining data DE'!Y42,IF($H$1="英文",'Machining data CHN'!Y42)))</f>
        <v xml:space="preserve">*Details / Zusatzinfo </v>
      </c>
      <c r="Z69" s="408"/>
      <c r="AA69" s="408"/>
      <c r="AB69" s="408"/>
      <c r="AC69" s="17"/>
      <c r="AE69" s="93"/>
      <c r="AF69" s="11"/>
      <c r="AG69" s="11"/>
      <c r="AH69" s="90"/>
      <c r="AI69" s="90"/>
    </row>
    <row r="70" spans="1:35" ht="19.5" customHeight="1" x14ac:dyDescent="0.2">
      <c r="A70" s="50"/>
      <c r="B70" s="398" t="str">
        <f>IF($H$1="English",'Machining data ENG'!B70,IF($H$1="Deutsch",'Machining data DE'!B70,IF($H$1="英文",'Machining data CHN'!B70)))</f>
        <v>*Anzahl Bearbeitungsachsen:</v>
      </c>
      <c r="C70" s="409"/>
      <c r="D70" s="409"/>
      <c r="E70" s="724" t="str">
        <f>IF($H$1="English",'Machining data ENG'!E70,IF($H$1="Deutsch",'Machining data DE'!E70,IF($H$1="英文",'Machining data CHN'!E70)))</f>
        <v>3-Achs</v>
      </c>
      <c r="F70" s="724"/>
      <c r="G70" s="49"/>
      <c r="H70" s="399"/>
      <c r="I70" s="685" t="str">
        <f>IF($H$1="English",'Machining data ENG'!I70,IF($H$1="Deutsch",'Machining data DE'!I70,IF($H$1="英文",'Machining data CHN'!I70)))</f>
        <v>4-Achs</v>
      </c>
      <c r="J70" s="685"/>
      <c r="K70" s="685"/>
      <c r="L70" s="685"/>
      <c r="M70" s="685"/>
      <c r="N70" s="128"/>
      <c r="O70" s="302"/>
      <c r="P70" s="685" t="str">
        <f>IF($H$1="English",'Machining data ENG'!P70,IF($H$1="Deutsch",'Machining data DE'!P70,IF($H$1="英文",'Machining data CHN'!P70)))</f>
        <v>5-Achs</v>
      </c>
      <c r="Q70" s="685"/>
      <c r="R70" s="685"/>
      <c r="S70" s="685"/>
      <c r="T70" s="685"/>
      <c r="U70" s="128"/>
      <c r="V70" s="669"/>
      <c r="W70" s="673"/>
      <c r="X70" s="673"/>
      <c r="Y70" s="673"/>
      <c r="Z70" s="673"/>
      <c r="AA70" s="673"/>
      <c r="AB70" s="673"/>
      <c r="AC70" s="17"/>
      <c r="AE70" s="93"/>
      <c r="AF70" s="11"/>
      <c r="AG70" s="11"/>
      <c r="AH70" s="90"/>
      <c r="AI70" s="90"/>
    </row>
    <row r="71" spans="1:35" ht="19.5" customHeight="1" x14ac:dyDescent="0.2">
      <c r="A71" s="50"/>
      <c r="B71" s="398" t="str">
        <f>IF($H$1="English",'Machining data ENG'!B71,IF($H$1="Deutsch",'Machining data DE'!B71,IF($H$1="英文",'Machining data CHN'!B71)))</f>
        <v>*Anzahl Spindel:</v>
      </c>
      <c r="C71" s="399"/>
      <c r="D71" s="399"/>
      <c r="E71" s="399"/>
      <c r="F71" s="399"/>
      <c r="G71" s="133"/>
      <c r="H71" s="399"/>
      <c r="I71" s="685" t="str">
        <f>IF($H$1="English",'Machining data ENG'!I71,IF($H$1="Deutsch",'Machining data DE'!I71,IF($H$1="英文",'Machining data CHN'!I71)))</f>
        <v>Einfach (Hauptspindel)</v>
      </c>
      <c r="J71" s="685"/>
      <c r="K71" s="685"/>
      <c r="L71" s="685"/>
      <c r="M71" s="685"/>
      <c r="N71" s="128"/>
      <c r="O71" s="302"/>
      <c r="P71" s="685" t="str">
        <f>IF($H$1="English",'Machining data ENG'!P71,IF($H$1="Deutsch",'Machining data DE'!P71,IF($H$1="英文",'Machining data CHN'!P71)))</f>
        <v>Doppelt (Haupt- &amp; Gegenspindel)</v>
      </c>
      <c r="Q71" s="685"/>
      <c r="R71" s="685"/>
      <c r="S71" s="685"/>
      <c r="T71" s="685"/>
      <c r="U71" s="128"/>
      <c r="V71" s="669"/>
      <c r="W71" s="673"/>
      <c r="X71" s="673"/>
      <c r="Y71" s="673"/>
      <c r="Z71" s="673"/>
      <c r="AA71" s="673"/>
      <c r="AB71" s="673"/>
      <c r="AC71" s="17"/>
      <c r="AE71" s="93"/>
      <c r="AF71" s="11"/>
      <c r="AG71" s="11"/>
      <c r="AH71" s="90"/>
      <c r="AI71" s="90"/>
    </row>
    <row r="72" spans="1:35" ht="19.5" customHeight="1" x14ac:dyDescent="0.2">
      <c r="A72" s="50"/>
      <c r="B72" s="398" t="str">
        <f>IF($H$1="English",'Machining data ENG'!B72,IF($H$1="Deutsch",'Machining data DE'!B72,IF($H$1="英文",'Machining data CHN'!B72)))</f>
        <v>*Simultanbearbeitung (Gegenspindel):</v>
      </c>
      <c r="C72" s="399"/>
      <c r="D72" s="399"/>
      <c r="E72" s="399"/>
      <c r="F72" s="399"/>
      <c r="G72" s="62"/>
      <c r="H72" s="399"/>
      <c r="I72" s="685" t="str">
        <f>IF($H$1="English",'Machining data ENG'!I72,IF($H$1="Deutsch",'Machining data DE'!I72,IF($H$1="英文",'Machining data CHN'!I72)))</f>
        <v>Ja</v>
      </c>
      <c r="J72" s="685"/>
      <c r="K72" s="685"/>
      <c r="L72" s="685"/>
      <c r="M72" s="685"/>
      <c r="N72" s="128"/>
      <c r="O72" s="302"/>
      <c r="P72" s="685" t="str">
        <f>IF($H$1="English",'Machining data ENG'!P72,IF($H$1="Deutsch",'Machining data DE'!P72,IF($H$1="英文",'Machining data CHN'!P72)))</f>
        <v>Nein</v>
      </c>
      <c r="Q72" s="685"/>
      <c r="R72" s="685"/>
      <c r="S72" s="685"/>
      <c r="T72" s="685"/>
      <c r="U72" s="128"/>
      <c r="V72" s="669"/>
      <c r="W72" s="673"/>
      <c r="X72" s="673"/>
      <c r="Y72" s="673"/>
      <c r="Z72" s="673"/>
      <c r="AA72" s="673"/>
      <c r="AB72" s="673"/>
      <c r="AC72" s="17"/>
      <c r="AE72" s="93"/>
      <c r="AF72" s="11"/>
      <c r="AG72" s="11"/>
      <c r="AH72" s="90"/>
      <c r="AI72" s="90"/>
    </row>
    <row r="73" spans="1:35" ht="19.5" customHeight="1" x14ac:dyDescent="0.2">
      <c r="A73" s="50"/>
      <c r="B73" s="398" t="str">
        <f>IF($H$1="English",'Machining data ENG'!B73,IF($H$1="Deutsch",'Machining data DE'!B73,IF($H$1="英文",'Machining data CHN'!B73)))</f>
        <v>*Angetriebene Werkzeuge:</v>
      </c>
      <c r="C73" s="399"/>
      <c r="D73" s="399"/>
      <c r="E73" s="399"/>
      <c r="F73" s="399"/>
      <c r="G73" s="62"/>
      <c r="H73" s="399"/>
      <c r="I73" s="685" t="str">
        <f>IF($H$1="English",'Machining data ENG'!I73,IF($H$1="Deutsch",'Machining data DE'!I73,IF($H$1="英文",'Machining data CHN'!I73)))</f>
        <v>Ja</v>
      </c>
      <c r="J73" s="685"/>
      <c r="K73" s="685"/>
      <c r="L73" s="685"/>
      <c r="M73" s="685"/>
      <c r="N73" s="128"/>
      <c r="O73" s="302"/>
      <c r="P73" s="685" t="str">
        <f>IF($H$1="English",'Machining data ENG'!P73,IF($H$1="Deutsch",'Machining data DE'!P73,IF($H$1="英文",'Machining data CHN'!P73)))</f>
        <v>Nein</v>
      </c>
      <c r="Q73" s="685"/>
      <c r="R73" s="685"/>
      <c r="S73" s="685"/>
      <c r="T73" s="685"/>
      <c r="U73" s="128"/>
      <c r="V73" s="669"/>
      <c r="W73" s="673"/>
      <c r="X73" s="673"/>
      <c r="Y73" s="673"/>
      <c r="Z73" s="673"/>
      <c r="AA73" s="673"/>
      <c r="AB73" s="673"/>
      <c r="AC73" s="17"/>
      <c r="AE73" s="93"/>
      <c r="AF73" s="11"/>
      <c r="AG73" s="11"/>
      <c r="AH73" s="90"/>
      <c r="AI73" s="90"/>
    </row>
    <row r="74" spans="1:35" ht="19.5" customHeight="1" x14ac:dyDescent="0.2">
      <c r="A74" s="50"/>
      <c r="B74" s="398" t="str">
        <f>IF($H$1="English",'Machining data ENG'!B74,IF($H$1="Deutsch",'Machining data DE'!B74,IF($H$1="英文",'Machining data CHN'!B74)))</f>
        <v>*Kühlflüssigkeit:</v>
      </c>
      <c r="C74" s="398"/>
      <c r="D74" s="399"/>
      <c r="E74" s="397"/>
      <c r="F74" s="400" t="str">
        <f>IF($H$1="English",'Machining data ENG'!F74,IF($H$1="Deutsch",'Machining data DE'!F74,IF($H$1="英文",'Machining data CHN'!F74)))</f>
        <v>MMS</v>
      </c>
      <c r="G74" s="133"/>
      <c r="H74" s="399"/>
      <c r="I74" s="685" t="str">
        <f>IF($H$1="English",'Machining data ENG'!I74,IF($H$1="Deutsch",'Machining data DE'!I74,IF($H$1="英文",'Machining data CHN'!I74)))</f>
        <v>Emulsion/Öl</v>
      </c>
      <c r="J74" s="685"/>
      <c r="K74" s="685"/>
      <c r="L74" s="685"/>
      <c r="M74" s="685"/>
      <c r="N74" s="128"/>
      <c r="O74" s="302"/>
      <c r="P74" s="685" t="str">
        <f>IF($H$1="English",'Machining data ENG'!P74,IF($H$1="Deutsch",'Machining data DE'!P74,IF($H$1="英文",'Machining data CHN'!P74)))</f>
        <v>Trocken</v>
      </c>
      <c r="Q74" s="685"/>
      <c r="R74" s="685"/>
      <c r="S74" s="685"/>
      <c r="T74" s="685"/>
      <c r="U74" s="128"/>
      <c r="V74" s="669"/>
      <c r="W74" s="673"/>
      <c r="X74" s="673"/>
      <c r="Y74" s="673"/>
      <c r="Z74" s="673"/>
      <c r="AA74" s="673"/>
      <c r="AB74" s="673"/>
      <c r="AC74" s="17"/>
      <c r="AE74" s="93"/>
      <c r="AF74" s="11"/>
      <c r="AG74" s="11"/>
      <c r="AH74" s="90"/>
      <c r="AI74" s="90"/>
    </row>
    <row r="75" spans="1:35" ht="19.5" customHeight="1" x14ac:dyDescent="0.2">
      <c r="A75" s="50"/>
      <c r="B75" s="398" t="str">
        <f>IF($H$1="English",'Machining data ENG'!B75,IF($H$1="Deutsch",'Machining data DE'!B75,IF($H$1="英文",'Machining data CHN'!B75)))</f>
        <v>*Werkzeugbruchkontrolle:</v>
      </c>
      <c r="C75" s="399"/>
      <c r="D75" s="399"/>
      <c r="E75" s="399"/>
      <c r="F75" s="400"/>
      <c r="G75" s="128"/>
      <c r="H75" s="445"/>
      <c r="I75" s="685" t="str">
        <f>IF($H$1="English",'Machining data ENG'!I75,IF($H$1="Deutsch",'Machining data DE'!I75,IF($H$1="英文",'Machining data CHN'!I75)))</f>
        <v>Ja</v>
      </c>
      <c r="J75" s="685"/>
      <c r="K75" s="685"/>
      <c r="L75" s="685"/>
      <c r="M75" s="685"/>
      <c r="N75" s="62"/>
      <c r="O75" s="302"/>
      <c r="P75" s="685" t="str">
        <f>IF($H$1="English",'Machining data ENG'!P75,IF($H$1="Deutsch",'Machining data DE'!P75,IF($H$1="英文",'Machining data CHN'!P75)))</f>
        <v>Nein</v>
      </c>
      <c r="Q75" s="685"/>
      <c r="R75" s="685"/>
      <c r="S75" s="685"/>
      <c r="T75" s="685"/>
      <c r="U75" s="128"/>
      <c r="V75" s="669"/>
      <c r="W75" s="673"/>
      <c r="X75" s="673"/>
      <c r="Y75" s="673"/>
      <c r="Z75" s="673"/>
      <c r="AA75" s="673"/>
      <c r="AB75" s="673"/>
      <c r="AC75" s="17"/>
      <c r="AE75" s="93"/>
      <c r="AF75" s="11"/>
      <c r="AG75" s="11"/>
      <c r="AH75" s="90"/>
      <c r="AI75" s="90"/>
    </row>
    <row r="76" spans="1:35" ht="19.5" customHeight="1" x14ac:dyDescent="0.2">
      <c r="A76" s="50"/>
      <c r="B76" s="398" t="str">
        <f>IF($H$1="English",'Machining data ENG'!B76,IF($H$1="Deutsch",'Machining data DE'!B76,IF($H$1="英文",'Machining data CHN'!B76)))</f>
        <v>*Werkzeugverschleiß-/ Standzeitüberwachung:</v>
      </c>
      <c r="C76" s="399"/>
      <c r="D76" s="399"/>
      <c r="E76" s="399"/>
      <c r="F76" s="400"/>
      <c r="G76" s="399"/>
      <c r="H76" s="685" t="str">
        <f>IF($H$1="English",'Machining data ENG'!G76,IF($H$1="Deutsch",'Machining data DE'!I76,IF($H$1="英文",'Machining data CHN'!I76)))</f>
        <v>machinell (bsp. via Schnittkraft)</v>
      </c>
      <c r="I76" s="685"/>
      <c r="J76" s="685"/>
      <c r="K76" s="685"/>
      <c r="L76" s="685"/>
      <c r="M76" s="685"/>
      <c r="N76" s="62"/>
      <c r="O76" s="302"/>
      <c r="P76" s="685" t="str">
        <f>IF($H$1="English",'Machining data ENG'!O76,IF($H$1="Deutsch",'Machining data DE'!O76,IF($H$1="英文",'Machining data CHN'!O76)))</f>
        <v>manuell (Erfahrungswerte/ alarm set)</v>
      </c>
      <c r="Q76" s="685"/>
      <c r="R76" s="685"/>
      <c r="S76" s="685"/>
      <c r="T76" s="685"/>
      <c r="U76" s="144"/>
      <c r="V76" s="669"/>
      <c r="W76" s="669"/>
      <c r="X76" s="669"/>
      <c r="Y76" s="669"/>
      <c r="Z76" s="669"/>
      <c r="AA76" s="669"/>
      <c r="AB76" s="669"/>
      <c r="AC76" s="17"/>
      <c r="AE76" s="93"/>
      <c r="AF76" s="11"/>
      <c r="AG76" s="11"/>
      <c r="AH76" s="90"/>
      <c r="AI76" s="90"/>
    </row>
    <row r="77" spans="1:35" ht="19.5" customHeight="1" x14ac:dyDescent="0.2">
      <c r="A77" s="50"/>
      <c r="B77" s="398" t="str">
        <f>IF($H$1="English",'Machining data ENG'!B77,IF($H$1="Deutsch",'Machining data DE'!B77,IF($H$1="英文",'Machining data CHN'!B77)))</f>
        <v>*Temperaturüberwachung und Kompensation:</v>
      </c>
      <c r="C77" s="398"/>
      <c r="D77" s="399"/>
      <c r="E77" s="397"/>
      <c r="F77" s="394"/>
      <c r="G77" s="128"/>
      <c r="H77" s="445"/>
      <c r="I77" s="685" t="str">
        <f>IF($H$1="English",'Machining data ENG'!M77,IF($H$1="Deutsch",'Machining data DE'!M77,IF($H$1="英文",'Machining data CHN'!M77)))</f>
        <v>Ja</v>
      </c>
      <c r="J77" s="685"/>
      <c r="K77" s="685"/>
      <c r="L77" s="685"/>
      <c r="M77" s="685"/>
      <c r="N77" s="62"/>
      <c r="O77" s="302"/>
      <c r="P77" s="685" t="str">
        <f>IF($H$1="English",'Machining data ENG'!P77,IF($H$1="Deutsch",'Machining data DE'!P77,IF($H$1="英文",'Machining data CHN'!P77)))</f>
        <v>Nein</v>
      </c>
      <c r="Q77" s="685"/>
      <c r="R77" s="685"/>
      <c r="S77" s="685"/>
      <c r="T77" s="685"/>
      <c r="U77" s="62"/>
      <c r="V77" s="669"/>
      <c r="W77" s="673"/>
      <c r="X77" s="673"/>
      <c r="Y77" s="673"/>
      <c r="Z77" s="673"/>
      <c r="AA77" s="673"/>
      <c r="AB77" s="673"/>
      <c r="AC77" s="17"/>
      <c r="AE77" s="93"/>
      <c r="AF77" s="11"/>
      <c r="AG77" s="11"/>
      <c r="AH77" s="90"/>
      <c r="AI77" s="90"/>
    </row>
    <row r="78" spans="1:35" ht="19.5" customHeight="1" x14ac:dyDescent="0.2">
      <c r="A78" s="50"/>
      <c r="B78" s="398" t="str">
        <f>IF($H$1="English",'Machining data ENG'!B78,IF($H$1="Deutsch",'Machining data DE'!B78,IF($H$1="英文",'Machining data CHN'!B78)))</f>
        <v>*Be- &amp; Entladen:</v>
      </c>
      <c r="C78" s="398"/>
      <c r="D78" s="399"/>
      <c r="E78" s="397"/>
      <c r="F78" s="394"/>
      <c r="G78" s="128"/>
      <c r="H78" s="685" t="str">
        <f>IF($H$1="English",'Machining data ENG'!H78,IF($H$1="Deutsch",'Machining data DE'!H78,IF($H$1="英文",'Machining data CHN'!H78)))</f>
        <v>Automatisch</v>
      </c>
      <c r="I78" s="685"/>
      <c r="J78" s="685"/>
      <c r="K78" s="685"/>
      <c r="L78" s="685"/>
      <c r="M78" s="685"/>
      <c r="N78" s="128"/>
      <c r="O78" s="302"/>
      <c r="P78" s="685" t="str">
        <f>IF($H$1="English",'Machining data ENG'!P78,IF($H$1="Deutsch",'Machining data DE'!P78,IF($H$1="英文",'Machining data CHN'!P78)))</f>
        <v>Manuell</v>
      </c>
      <c r="Q78" s="685"/>
      <c r="R78" s="685"/>
      <c r="S78" s="685"/>
      <c r="T78" s="685"/>
      <c r="U78" s="62"/>
      <c r="V78" s="669"/>
      <c r="W78" s="673"/>
      <c r="X78" s="673"/>
      <c r="Y78" s="673"/>
      <c r="Z78" s="673"/>
      <c r="AA78" s="673"/>
      <c r="AB78" s="673"/>
      <c r="AC78" s="17"/>
      <c r="AE78" s="93"/>
      <c r="AF78" s="11"/>
      <c r="AG78" s="11"/>
      <c r="AH78" s="90"/>
      <c r="AI78" s="90"/>
    </row>
    <row r="79" spans="1:35" ht="6" customHeight="1" x14ac:dyDescent="0.2">
      <c r="A79" s="50"/>
      <c r="B79" s="406"/>
      <c r="C79" s="398"/>
      <c r="D79" s="399"/>
      <c r="E79" s="397"/>
      <c r="F79" s="394"/>
      <c r="G79" s="128"/>
      <c r="H79" s="136"/>
      <c r="I79" s="136"/>
      <c r="J79" s="136"/>
      <c r="K79" s="136"/>
      <c r="L79" s="136"/>
      <c r="M79" s="136"/>
      <c r="N79" s="128"/>
      <c r="O79" s="66"/>
      <c r="P79" s="136"/>
      <c r="Q79" s="136"/>
      <c r="R79" s="136"/>
      <c r="S79" s="136"/>
      <c r="T79" s="136"/>
      <c r="U79" s="62"/>
      <c r="V79" s="664"/>
      <c r="W79" s="663"/>
      <c r="X79" s="663"/>
      <c r="Y79" s="663"/>
      <c r="Z79" s="663"/>
      <c r="AA79" s="663"/>
      <c r="AB79" s="663"/>
      <c r="AC79" s="17"/>
      <c r="AE79" s="93"/>
      <c r="AF79" s="11"/>
      <c r="AG79" s="11"/>
      <c r="AH79" s="90"/>
      <c r="AI79" s="90"/>
    </row>
    <row r="80" spans="1:35" ht="19.5" customHeight="1" x14ac:dyDescent="0.2">
      <c r="A80" s="50"/>
      <c r="B80" s="410" t="str">
        <f>IF($H$1="English",'Machining data ENG'!B80,IF($H$1="Deutsch",'Machining data DE'!B80,IF($H$1="英文",'Machining data CHN'!B80)))</f>
        <v xml:space="preserve">*Anzahl Aufspannungen </v>
      </c>
      <c r="C80" s="398"/>
      <c r="D80" s="399"/>
      <c r="E80" s="397"/>
      <c r="F80" s="394"/>
      <c r="G80" s="128"/>
      <c r="H80" s="723"/>
      <c r="I80" s="671"/>
      <c r="J80" s="671"/>
      <c r="K80" s="671"/>
      <c r="L80" s="671"/>
      <c r="M80" s="671"/>
      <c r="N80" s="671"/>
      <c r="O80" s="360"/>
      <c r="P80" s="397" t="str">
        <f>IF($H$1="English",'Machining data ENG'!P80,IF($H$1="Deutsch",'Machining data DE'!P80,IF($H$1="英文",'Machining data CHN'!P80)))</f>
        <v>*Max. Spindeldrehzahl</v>
      </c>
      <c r="Q80" s="398"/>
      <c r="R80" s="399"/>
      <c r="S80" s="397"/>
      <c r="T80" s="397"/>
      <c r="U80" s="439"/>
      <c r="V80" s="723"/>
      <c r="W80" s="671"/>
      <c r="X80" s="671"/>
      <c r="Y80" s="671"/>
      <c r="Z80" s="671"/>
      <c r="AA80" s="671"/>
      <c r="AB80" s="671"/>
      <c r="AC80" s="17"/>
      <c r="AE80" s="93"/>
      <c r="AF80" s="11"/>
      <c r="AG80" s="11"/>
      <c r="AH80" s="90"/>
      <c r="AI80" s="90"/>
    </row>
    <row r="81" spans="1:35" ht="19.5" customHeight="1" x14ac:dyDescent="0.2">
      <c r="A81" s="50"/>
      <c r="B81" s="410" t="str">
        <f>IF($H$1="English",'Machining data ENG'!B81,IF($H$1="Deutsch",'Machining data DE'!B81,IF($H$1="英文",'Machining data CHN'!B81)))</f>
        <v>*Spannmittel &amp; Spanndurchmesser</v>
      </c>
      <c r="C81" s="398"/>
      <c r="D81" s="399"/>
      <c r="E81" s="397"/>
      <c r="F81" s="397"/>
      <c r="G81" s="337"/>
      <c r="H81" s="723"/>
      <c r="I81" s="671"/>
      <c r="J81" s="671"/>
      <c r="K81" s="671"/>
      <c r="L81" s="671"/>
      <c r="M81" s="671"/>
      <c r="N81" s="671"/>
      <c r="O81" s="66"/>
      <c r="P81" s="397" t="str">
        <f>IF($H$1="English",'Machining data ENG'!P81,IF($H$1="Deutsch",'Machining data DE'!P81,IF($H$1="英文",'Machining data CHN'!P81)))</f>
        <v>*Werkzeugmagazinplätze</v>
      </c>
      <c r="Q81" s="398"/>
      <c r="R81" s="399"/>
      <c r="S81" s="397"/>
      <c r="T81" s="397"/>
      <c r="U81" s="439"/>
      <c r="V81" s="723"/>
      <c r="W81" s="671"/>
      <c r="X81" s="671"/>
      <c r="Y81" s="671"/>
      <c r="Z81" s="671"/>
      <c r="AA81" s="671"/>
      <c r="AB81" s="671"/>
      <c r="AC81" s="17"/>
      <c r="AE81" s="93"/>
      <c r="AF81" s="11"/>
      <c r="AG81" s="11"/>
      <c r="AH81" s="90"/>
      <c r="AI81" s="90"/>
    </row>
    <row r="82" spans="1:35" ht="19.5" customHeight="1" x14ac:dyDescent="0.2">
      <c r="A82" s="50"/>
      <c r="B82" s="410" t="str">
        <f>IF($H$1="English",'Machining data ENG'!B82,IF($H$1="Deutsch",'Machining data DE'!B82,IF($H$1="英文",'Machining data CHN'!B82)))</f>
        <v>*Ausrichtelement am Bauteil</v>
      </c>
      <c r="C82" s="398"/>
      <c r="D82" s="399"/>
      <c r="E82" s="397"/>
      <c r="F82" s="397"/>
      <c r="G82" s="337"/>
      <c r="H82" s="723"/>
      <c r="I82" s="671"/>
      <c r="J82" s="671"/>
      <c r="K82" s="671"/>
      <c r="L82" s="671"/>
      <c r="M82" s="671"/>
      <c r="N82" s="671"/>
      <c r="O82" s="130"/>
      <c r="P82" s="397" t="str">
        <f>IF($H$1="English",'Machining data ENG'!P82,IF($H$1="Deutsch",'Machining data DE'!P82,IF($H$1="英文",'Machining data CHN'!P82)))</f>
        <v>Werkzeughersteller</v>
      </c>
      <c r="Q82" s="398"/>
      <c r="R82" s="399"/>
      <c r="S82" s="397"/>
      <c r="T82" s="397"/>
      <c r="U82" s="439"/>
      <c r="V82" s="723"/>
      <c r="W82" s="671"/>
      <c r="X82" s="671"/>
      <c r="Y82" s="671"/>
      <c r="Z82" s="671"/>
      <c r="AA82" s="671"/>
      <c r="AB82" s="671"/>
      <c r="AC82" s="17"/>
      <c r="AE82" s="93"/>
      <c r="AF82" s="11"/>
      <c r="AG82" s="11"/>
      <c r="AH82" s="90"/>
      <c r="AI82" s="90"/>
    </row>
    <row r="83" spans="1:35" ht="19.5" customHeight="1" x14ac:dyDescent="0.2">
      <c r="A83" s="50"/>
      <c r="B83" s="410" t="str">
        <f>IF($H$1="English",'Machining data ENG'!B83,IF($H$1="Deutsch",'Machining data DE'!B83,IF($H$1="英文",'Machining data CHN'!B83)))</f>
        <v>Anlagekontrolle (Bsp. Luftspaltmessung)</v>
      </c>
      <c r="C83" s="398"/>
      <c r="D83" s="399"/>
      <c r="E83" s="397"/>
      <c r="F83" s="397"/>
      <c r="G83" s="337"/>
      <c r="H83" s="723"/>
      <c r="I83" s="671"/>
      <c r="J83" s="671"/>
      <c r="K83" s="671"/>
      <c r="L83" s="671"/>
      <c r="M83" s="671"/>
      <c r="N83" s="671"/>
      <c r="O83" s="130"/>
      <c r="P83" s="397" t="str">
        <f>IF($H$1="English",'Machining data ENG'!P83,IF($H$1="Deutsch",'Machining data DE'!P83,IF($H$1="英文",'Machining data CHN'!P83)))</f>
        <v>Anzahl geplante Werkzeuge</v>
      </c>
      <c r="Q83" s="399"/>
      <c r="R83" s="399"/>
      <c r="S83" s="399"/>
      <c r="T83" s="399"/>
      <c r="U83" s="442"/>
      <c r="V83" s="723"/>
      <c r="W83" s="671"/>
      <c r="X83" s="671"/>
      <c r="Y83" s="671"/>
      <c r="Z83" s="671"/>
      <c r="AA83" s="671"/>
      <c r="AB83" s="671"/>
      <c r="AC83" s="17"/>
      <c r="AE83" s="93"/>
      <c r="AF83" s="11"/>
      <c r="AG83" s="11"/>
      <c r="AH83" s="90"/>
      <c r="AI83" s="90"/>
    </row>
    <row r="84" spans="1:35" ht="8.25" customHeight="1" x14ac:dyDescent="0.2">
      <c r="A84" s="50"/>
      <c r="M84" s="1"/>
      <c r="O84" s="130"/>
      <c r="P84" s="131"/>
      <c r="Q84" s="142"/>
      <c r="R84" s="142"/>
      <c r="S84" s="142"/>
      <c r="T84" s="142"/>
      <c r="U84" s="142"/>
      <c r="V84" s="142"/>
      <c r="W84" s="133"/>
      <c r="X84" s="136"/>
      <c r="Y84" s="133"/>
      <c r="Z84" s="137"/>
      <c r="AA84" s="143"/>
      <c r="AB84" s="142"/>
      <c r="AC84" s="17"/>
      <c r="AE84" s="93"/>
      <c r="AF84" s="11"/>
      <c r="AG84" s="11"/>
      <c r="AH84" s="90"/>
      <c r="AI84" s="90"/>
    </row>
    <row r="85" spans="1:35" ht="19.5" customHeight="1" x14ac:dyDescent="0.2">
      <c r="A85" s="50"/>
      <c r="B85" s="427" t="str">
        <f>IF($H$1="English",'Machining data ENG'!B85,IF($H$1="Deutsch",'Machining data DE'!B85,IF($H$1="英文",'Machining data CHN'!B85)))</f>
        <v>Taktzeit Drehen</v>
      </c>
      <c r="C85" s="414"/>
      <c r="D85" s="415"/>
      <c r="E85" s="559" t="str">
        <f>IF($H$1="English",'Machining data ENG'!E65,IF($H$1="Deutsch",'Machining data DE'!E65,IF($H$1="英文",'Machining data CHN'!E65)))</f>
        <v>(Bei mehreren Operationen Infos mit "/" trennen, Bsp. OP10: 20 sek. / OP20: 18 sek.)</v>
      </c>
      <c r="F85" s="416"/>
      <c r="G85" s="417"/>
      <c r="H85" s="521"/>
      <c r="I85" s="521"/>
      <c r="J85" s="521"/>
      <c r="K85" s="521"/>
      <c r="L85" s="418"/>
      <c r="M85" s="418"/>
      <c r="N85" s="418"/>
      <c r="O85" s="428"/>
      <c r="P85" s="454"/>
      <c r="Q85" s="415"/>
      <c r="R85" s="430"/>
      <c r="S85" s="430"/>
      <c r="T85" s="430"/>
      <c r="U85" s="430"/>
      <c r="V85" s="430"/>
      <c r="W85" s="433"/>
      <c r="X85" s="448"/>
      <c r="Y85" s="433"/>
      <c r="Z85" s="434"/>
      <c r="AA85" s="435"/>
      <c r="AB85" s="430"/>
      <c r="AC85" s="17"/>
      <c r="AE85" s="93"/>
      <c r="AF85" s="11"/>
      <c r="AG85" s="11"/>
      <c r="AH85" s="90"/>
      <c r="AI85" s="90"/>
    </row>
    <row r="86" spans="1:35" ht="19.5" customHeight="1" x14ac:dyDescent="0.2">
      <c r="A86" s="50"/>
      <c r="B86" s="436" t="str">
        <f>IF($H$1="English",'Machining data ENG'!B86,IF($H$1="Deutsch",'Machining data DE'!B86,IF($H$1="英文",'Machining data CHN'!B86)))</f>
        <v>*Geplante Taktzeit (inkl. Be- &amp; Entladen)</v>
      </c>
      <c r="C86" s="437"/>
      <c r="D86" s="399"/>
      <c r="E86" s="438"/>
      <c r="F86" s="438"/>
      <c r="G86" s="439"/>
      <c r="H86" s="725"/>
      <c r="I86" s="726"/>
      <c r="J86" s="726"/>
      <c r="K86" s="726"/>
      <c r="L86" s="726"/>
      <c r="M86" s="726"/>
      <c r="N86" s="451" t="str">
        <f>IF($H$1="English",'Machining data ENG'!N86,IF($H$1="Deutsch",'Machining data DE'!N86,IF($H$1="英文",'Machining data CHN'!N86)))</f>
        <v>[Sek.]</v>
      </c>
      <c r="O86" s="327"/>
      <c r="P86" s="436" t="str">
        <f>IF($H$1="English",'Machining data ENG'!P86,IF($H$1="Deutsch",'Machining data DE'!P86,IF($H$1="英文",'Machining data CHN'!P86)))</f>
        <v>Taktzeit Be- &amp; Entladen</v>
      </c>
      <c r="Q86" s="387"/>
      <c r="R86" s="421"/>
      <c r="S86" s="438"/>
      <c r="T86" s="438"/>
      <c r="U86" s="452"/>
      <c r="V86" s="725"/>
      <c r="W86" s="726"/>
      <c r="X86" s="726"/>
      <c r="Y86" s="726"/>
      <c r="Z86" s="726"/>
      <c r="AA86" s="726"/>
      <c r="AB86" s="443" t="str">
        <f>IF($H$1="English",'Machining data ENG'!AB86,IF($H$1="Deutsch",'Machining data DE'!AB86,IF($H$1="英文",'Machining data CHN'!AB86)))</f>
        <v>[Sek.]</v>
      </c>
      <c r="AC86" s="17"/>
      <c r="AE86" s="93"/>
      <c r="AF86" s="11"/>
      <c r="AG86" s="11"/>
      <c r="AH86" s="90"/>
      <c r="AI86" s="90"/>
    </row>
    <row r="87" spans="1:35" ht="19.5" customHeight="1" thickBot="1" x14ac:dyDescent="0.25">
      <c r="A87" s="50"/>
      <c r="B87" s="601" t="str">
        <f>IF($H$1="English",'Machining data ENG'!B87,IF($H$1="Deutsch",'Machining data DE'!B87,IF($H$1="英文",'Machining data CHN'!B87)))</f>
        <v>Gemessene Taktzeit</v>
      </c>
      <c r="C87" s="596"/>
      <c r="D87" s="597"/>
      <c r="E87" s="598"/>
      <c r="F87" s="598"/>
      <c r="G87" s="599"/>
      <c r="H87" s="727"/>
      <c r="I87" s="728"/>
      <c r="J87" s="728"/>
      <c r="K87" s="728"/>
      <c r="L87" s="728"/>
      <c r="M87" s="728"/>
      <c r="N87" s="607" t="str">
        <f>IF($H$1="English",'Machining data ENG'!N87,IF($H$1="Deutsch",'Machining data DE'!N87,IF($H$1="英文",'Machining data CHN'!N87)))</f>
        <v>[Sek.]</v>
      </c>
      <c r="O87" s="587"/>
      <c r="P87" s="608"/>
      <c r="Q87" s="603"/>
      <c r="R87" s="603"/>
      <c r="S87" s="603"/>
      <c r="T87" s="603"/>
      <c r="U87" s="603"/>
      <c r="V87" s="603"/>
      <c r="W87" s="593"/>
      <c r="X87" s="604"/>
      <c r="Y87" s="593"/>
      <c r="Z87" s="605"/>
      <c r="AA87" s="606"/>
      <c r="AB87" s="603"/>
      <c r="AC87" s="17"/>
      <c r="AE87" s="93"/>
      <c r="AF87" s="11"/>
      <c r="AG87" s="11"/>
      <c r="AH87" s="90"/>
      <c r="AI87" s="90"/>
    </row>
    <row r="88" spans="1:35" ht="18.75" customHeight="1" thickTop="1" x14ac:dyDescent="0.2">
      <c r="A88" s="50"/>
      <c r="C88" s="107"/>
      <c r="D88" s="49"/>
      <c r="E88" s="61"/>
      <c r="F88" s="61"/>
      <c r="G88" s="315"/>
      <c r="H88" s="315"/>
      <c r="I88" s="315"/>
      <c r="J88" s="315"/>
      <c r="K88" s="315"/>
      <c r="L88" s="315"/>
      <c r="M88" s="315"/>
      <c r="N88" s="297"/>
      <c r="O88" s="130"/>
      <c r="P88" s="61"/>
      <c r="Q88" s="51"/>
      <c r="R88" s="51"/>
      <c r="S88" s="51"/>
      <c r="T88" s="51"/>
      <c r="U88" s="51"/>
      <c r="V88" s="51"/>
      <c r="W88" s="49"/>
      <c r="X88" s="60"/>
      <c r="Y88" s="49"/>
      <c r="Z88" s="64"/>
      <c r="AA88" s="52"/>
      <c r="AB88" s="51"/>
      <c r="AC88" s="17"/>
      <c r="AE88" s="93"/>
      <c r="AF88" s="11"/>
      <c r="AG88" s="11"/>
      <c r="AH88" s="90"/>
      <c r="AI88" s="90"/>
    </row>
    <row r="89" spans="1:35" ht="19.5" customHeight="1" x14ac:dyDescent="0.2">
      <c r="A89" s="50"/>
      <c r="B89" s="407" t="str">
        <f>IF($H$1="English",'Machining data ENG'!B89,IF($H$1="Deutsch",'Machining data DE'!B89,IF($H$1="英文",'Machining data CHN'!B89)))</f>
        <v>Prozessdaten Verzahnen</v>
      </c>
      <c r="C89" s="407"/>
      <c r="D89" s="407"/>
      <c r="E89" s="407"/>
      <c r="F89" s="407"/>
      <c r="G89" s="407"/>
      <c r="H89" s="407"/>
      <c r="I89" s="407"/>
      <c r="J89" s="386" t="str">
        <f>IF($H$1="English",'Machining data ENG'!J89,IF($H$1="Deutsch",'Machining data DE'!J89,IF($H$1="英文",'Machining data CHN'!J89)))</f>
        <v>Ja</v>
      </c>
      <c r="K89" s="467" t="str">
        <f>IF($H$1="English",'Machining data ENG'!K89,IF($H$1="Deutsch",'Machining data DE'!K89,IF($H$1="英文",'Machining data CHN'!K89)))</f>
        <v>Nein</v>
      </c>
      <c r="L89" s="365"/>
      <c r="M89" s="552" t="str">
        <f>IF($H$1="English",'Machining data ENG'!M89,IF($H$1="Deutsch",'Machining data DE'!M89,IF($H$1="英文",'Machining data CHN'!M89)))</f>
        <v>(wenn "ja", bitte Prozesssinformationen "Verzahnen" ausfüllen)</v>
      </c>
      <c r="N89" s="407"/>
      <c r="O89" s="407"/>
      <c r="P89" s="407"/>
      <c r="Q89" s="407"/>
      <c r="R89" s="407"/>
      <c r="S89" s="407"/>
      <c r="T89" s="407"/>
      <c r="U89" s="407"/>
      <c r="V89" s="683" t="str">
        <f>IF($H$1="English",'Machining data ENG'!V89,IF($H$1="Deutsch",'Machining data DE'!V89,IF($H$1="英文",'Machining data CHN'!V89)))</f>
        <v xml:space="preserve">*Details / Zusatzinfo </v>
      </c>
      <c r="W89" s="683"/>
      <c r="X89" s="683"/>
      <c r="Y89" s="683"/>
      <c r="Z89" s="683"/>
      <c r="AA89" s="683"/>
      <c r="AB89" s="683"/>
      <c r="AC89" s="17"/>
      <c r="AE89" s="93"/>
      <c r="AF89" s="11"/>
      <c r="AG89" s="11"/>
      <c r="AH89" s="90"/>
      <c r="AI89" s="90"/>
    </row>
    <row r="90" spans="1:35" ht="19.5" customHeight="1" x14ac:dyDescent="0.2">
      <c r="A90" s="50"/>
      <c r="B90" s="397" t="str">
        <f>IF($H$1="English",'Machining data ENG'!B90,IF($H$1="Deutsch",'Machining data DE'!B90,IF($H$1="英文",'Machining data CHN'!B90)))</f>
        <v>*Anzahl Spindel:</v>
      </c>
      <c r="C90" s="399"/>
      <c r="D90" s="399"/>
      <c r="E90" s="399"/>
      <c r="F90" s="399"/>
      <c r="G90" s="444"/>
      <c r="H90" s="399"/>
      <c r="I90" s="685" t="str">
        <f>IF($H$1="English",'Machining data ENG'!I90,IF($H$1="Deutsch",'Machining data DE'!I90,IF($H$1="英文",'Machining data CHN'!I90)))</f>
        <v>Einfach</v>
      </c>
      <c r="J90" s="685"/>
      <c r="K90" s="685"/>
      <c r="L90" s="685"/>
      <c r="M90" s="685"/>
      <c r="N90" s="128"/>
      <c r="O90" s="302"/>
      <c r="P90" s="685" t="str">
        <f>IF($H$1="English",'Machining data ENG'!P90,IF($H$1="Deutsch",'Machining data DE'!P90,IF($H$1="英文",'Machining data CHN'!P90)))</f>
        <v>Doppelt</v>
      </c>
      <c r="Q90" s="685"/>
      <c r="R90" s="685"/>
      <c r="S90" s="685"/>
      <c r="T90" s="685"/>
      <c r="U90" s="128"/>
      <c r="V90" s="719"/>
      <c r="W90" s="720"/>
      <c r="X90" s="720"/>
      <c r="Y90" s="720"/>
      <c r="Z90" s="720"/>
      <c r="AA90" s="720"/>
      <c r="AB90" s="720"/>
      <c r="AC90" s="17"/>
      <c r="AE90" s="93"/>
      <c r="AF90" s="11"/>
      <c r="AG90" s="11"/>
      <c r="AH90" s="90"/>
      <c r="AI90" s="90"/>
    </row>
    <row r="91" spans="1:35" ht="19.5" customHeight="1" x14ac:dyDescent="0.2">
      <c r="A91" s="50"/>
      <c r="B91" s="397" t="str">
        <f>IF($H$1="English",'Machining data ENG'!B91,IF($H$1="Deutsch",'Machining data DE'!B91,IF($H$1="英文",'Machining data CHN'!B91)))</f>
        <v>*Verzahnungsprozess:</v>
      </c>
      <c r="C91" s="399"/>
      <c r="D91" s="399"/>
      <c r="E91" s="399"/>
      <c r="F91" s="400"/>
      <c r="G91" s="399"/>
      <c r="H91" s="399"/>
      <c r="I91" s="685" t="str">
        <f>IF($H$1="English",'Machining data ENG'!I91,IF($H$1="Deutsch",'Machining data DE'!I91,IF($H$1="英文",'Machining data CHN'!I91)))</f>
        <v>Schnecken fräsen</v>
      </c>
      <c r="J91" s="685"/>
      <c r="K91" s="685"/>
      <c r="L91" s="685"/>
      <c r="M91" s="685"/>
      <c r="N91" s="128"/>
      <c r="O91" s="302"/>
      <c r="P91" s="685" t="str">
        <f>IF($H$1="English",'Machining data ENG'!P91,IF($H$1="Deutsch",'Machining data DE'!P91,IF($H$1="英文",'Machining data CHN'!P91)))</f>
        <v>Walzfräsen</v>
      </c>
      <c r="Q91" s="685"/>
      <c r="R91" s="685"/>
      <c r="S91" s="685"/>
      <c r="T91" s="685"/>
      <c r="U91" s="128"/>
      <c r="V91" s="669"/>
      <c r="W91" s="673"/>
      <c r="X91" s="673"/>
      <c r="Y91" s="673"/>
      <c r="Z91" s="673"/>
      <c r="AA91" s="673"/>
      <c r="AB91" s="673"/>
      <c r="AC91" s="17"/>
      <c r="AE91" s="93"/>
      <c r="AF91" s="11"/>
      <c r="AG91" s="11"/>
      <c r="AH91" s="90"/>
      <c r="AI91" s="90"/>
    </row>
    <row r="92" spans="1:35" ht="19.5" customHeight="1" x14ac:dyDescent="0.2">
      <c r="A92" s="50"/>
      <c r="B92" s="397"/>
      <c r="C92" s="399"/>
      <c r="D92" s="399"/>
      <c r="E92" s="399"/>
      <c r="F92" s="400"/>
      <c r="G92" s="444"/>
      <c r="H92" s="399"/>
      <c r="I92" s="685" t="str">
        <f>IF($H$1="English",'Machining data ENG'!I92,IF($H$1="Deutsch",'Machining data DE'!I92,IF($H$1="英文",'Machining data CHN'!I92)))</f>
        <v>Strehlen</v>
      </c>
      <c r="J92" s="685"/>
      <c r="K92" s="685"/>
      <c r="L92" s="685"/>
      <c r="M92" s="685"/>
      <c r="N92" s="62"/>
      <c r="O92" s="302"/>
      <c r="P92" s="685" t="str">
        <f>IF($H$1="English",'Machining data ENG'!P92,IF($H$1="Deutsch",'Machining data DE'!P92,IF($H$1="英文",'Machining data CHN'!P92)))</f>
        <v>Wirbeln</v>
      </c>
      <c r="Q92" s="685"/>
      <c r="R92" s="685"/>
      <c r="S92" s="685"/>
      <c r="T92" s="685"/>
      <c r="U92" s="128"/>
      <c r="V92" s="669"/>
      <c r="W92" s="673"/>
      <c r="X92" s="673"/>
      <c r="Y92" s="673"/>
      <c r="Z92" s="673"/>
      <c r="AA92" s="673"/>
      <c r="AB92" s="673"/>
      <c r="AC92" s="17"/>
      <c r="AE92" s="93"/>
      <c r="AF92" s="11"/>
      <c r="AG92" s="11"/>
      <c r="AH92" s="90"/>
      <c r="AI92" s="90"/>
    </row>
    <row r="93" spans="1:35" ht="19.5" customHeight="1" x14ac:dyDescent="0.2">
      <c r="A93" s="50"/>
      <c r="B93" s="397" t="str">
        <f>IF($H$1="English",'Machining data ENG'!B93,IF($H$1="Deutsch",'Machining data DE'!B93,IF($H$1="英文",'Machining data CHN'!B93)))</f>
        <v>*Kühlflüssigkeit:</v>
      </c>
      <c r="C93" s="398"/>
      <c r="D93" s="399"/>
      <c r="E93" s="397"/>
      <c r="F93" s="400" t="str">
        <f>IF($H$1="English",'Machining data ENG'!F93,IF($H$1="Deutsch",'Machining data DE'!F93,IF($H$1="英文",'Machining data CHN'!F93)))</f>
        <v>MMS</v>
      </c>
      <c r="G93" s="133"/>
      <c r="H93" s="399"/>
      <c r="I93" s="685" t="str">
        <f>IF($H$1="English",'Machining data ENG'!I93,IF($H$1="Deutsch",'Machining data DE'!I93,IF($H$1="英文",'Machining data CHN'!I93)))</f>
        <v>Emulsion/Öl</v>
      </c>
      <c r="J93" s="685"/>
      <c r="K93" s="685"/>
      <c r="L93" s="685"/>
      <c r="M93" s="685"/>
      <c r="N93" s="128"/>
      <c r="O93" s="302"/>
      <c r="P93" s="685" t="str">
        <f>IF($H$1="English",'Machining data ENG'!P93,IF($H$1="Deutsch",'Machining data DE'!P93,IF($H$1="英文",'Machining data CHN'!P93)))</f>
        <v>Trocken</v>
      </c>
      <c r="Q93" s="685"/>
      <c r="R93" s="685"/>
      <c r="S93" s="685"/>
      <c r="T93" s="685"/>
      <c r="U93" s="128"/>
      <c r="V93" s="669"/>
      <c r="W93" s="673"/>
      <c r="X93" s="673"/>
      <c r="Y93" s="673"/>
      <c r="Z93" s="673"/>
      <c r="AA93" s="673"/>
      <c r="AB93" s="673"/>
      <c r="AC93" s="17"/>
      <c r="AE93" s="93"/>
      <c r="AF93" s="11"/>
      <c r="AG93" s="11"/>
      <c r="AH93" s="90"/>
      <c r="AI93" s="90"/>
    </row>
    <row r="94" spans="1:35" ht="19.5" customHeight="1" x14ac:dyDescent="0.2">
      <c r="A94" s="50"/>
      <c r="B94" s="397" t="str">
        <f>IF($H$1="English",'Machining data ENG'!B94,IF($H$1="Deutsch",'Machining data DE'!B94,IF($H$1="英文",'Machining data CHN'!B94)))</f>
        <v>*Temperaturüberwachung und Kompensation:</v>
      </c>
      <c r="C94" s="398"/>
      <c r="D94" s="399"/>
      <c r="E94" s="397"/>
      <c r="F94" s="394"/>
      <c r="G94" s="128"/>
      <c r="H94" s="445"/>
      <c r="I94" s="685" t="str">
        <f>IF($H$1="English",'Machining data ENG'!I94,IF($H$1="Deutsch",'Machining data DE'!I94,IF($H$1="英文",'Machining data CHN'!I94)))</f>
        <v>Ja</v>
      </c>
      <c r="J94" s="685"/>
      <c r="K94" s="685"/>
      <c r="L94" s="685"/>
      <c r="M94" s="685"/>
      <c r="N94" s="62"/>
      <c r="O94" s="302"/>
      <c r="P94" s="685" t="str">
        <f>IF($H$1="English",'Machining data ENG'!P94,IF($H$1="Deutsch",'Machining data DE'!P94,IF($H$1="英文",'Machining data CHN'!P94)))</f>
        <v>Nein</v>
      </c>
      <c r="Q94" s="685"/>
      <c r="R94" s="685"/>
      <c r="S94" s="685"/>
      <c r="T94" s="685"/>
      <c r="U94" s="62"/>
      <c r="V94" s="669"/>
      <c r="W94" s="673"/>
      <c r="X94" s="673"/>
      <c r="Y94" s="673"/>
      <c r="Z94" s="673"/>
      <c r="AA94" s="673"/>
      <c r="AB94" s="673"/>
      <c r="AC94" s="17"/>
      <c r="AE94" s="93"/>
      <c r="AF94" s="11"/>
      <c r="AG94" s="11"/>
      <c r="AH94" s="90"/>
      <c r="AI94" s="90"/>
    </row>
    <row r="95" spans="1:35" ht="19.5" customHeight="1" x14ac:dyDescent="0.2">
      <c r="A95" s="50"/>
      <c r="B95" s="397" t="str">
        <f>IF($H$1="English",'Machining data ENG'!B95,IF($H$1="Deutsch",'Machining data DE'!B95,IF($H$1="英文",'Machining data CHN'!B95)))</f>
        <v>*maschineller Entgratprozess:</v>
      </c>
      <c r="C95" s="398"/>
      <c r="D95" s="399"/>
      <c r="E95" s="397"/>
      <c r="F95" s="394"/>
      <c r="G95" s="128"/>
      <c r="H95" s="445"/>
      <c r="I95" s="685" t="str">
        <f>IF($H$1="English",'Machining data ENG'!I95,IF($H$1="Deutsch",'Machining data DE'!I95,IF($H$1="英文",'Machining data CHN'!I95)))</f>
        <v>Ja</v>
      </c>
      <c r="J95" s="685"/>
      <c r="K95" s="685"/>
      <c r="L95" s="685"/>
      <c r="M95" s="685"/>
      <c r="N95" s="62"/>
      <c r="O95" s="302"/>
      <c r="P95" s="685" t="str">
        <f>IF($H$1="English",'Machining data ENG'!P95,IF($H$1="Deutsch",'Machining data DE'!P95,IF($H$1="英文",'Machining data CHN'!P95)))</f>
        <v>Nein</v>
      </c>
      <c r="Q95" s="685"/>
      <c r="R95" s="685"/>
      <c r="S95" s="685"/>
      <c r="T95" s="685"/>
      <c r="U95" s="62"/>
      <c r="V95" s="669"/>
      <c r="W95" s="673"/>
      <c r="X95" s="673"/>
      <c r="Y95" s="673"/>
      <c r="Z95" s="673"/>
      <c r="AA95" s="673"/>
      <c r="AB95" s="673"/>
      <c r="AC95" s="17"/>
      <c r="AE95" s="93"/>
      <c r="AF95" s="11"/>
      <c r="AG95" s="11"/>
      <c r="AH95" s="90"/>
      <c r="AI95" s="90"/>
    </row>
    <row r="96" spans="1:35" ht="19.5" customHeight="1" x14ac:dyDescent="0.2">
      <c r="A96" s="50"/>
      <c r="B96" s="397" t="str">
        <f>IF($H$1="English",'Machining data ENG'!B96,IF($H$1="Deutsch",'Machining data DE'!B96,IF($H$1="英文",'Machining data CHN'!B96)))</f>
        <v>*Be- &amp; Entladen:</v>
      </c>
      <c r="C96" s="398"/>
      <c r="D96" s="399"/>
      <c r="E96" s="397"/>
      <c r="F96" s="394"/>
      <c r="G96" s="128"/>
      <c r="H96" s="685" t="str">
        <f>IF($H$1="English",'Machining data ENG'!H96,IF($H$1="Deutsch",'Machining data DE'!H96,IF($H$1="英文",'Machining data CHN'!H96)))</f>
        <v>Automatisch</v>
      </c>
      <c r="I96" s="685"/>
      <c r="J96" s="685"/>
      <c r="K96" s="685"/>
      <c r="L96" s="685"/>
      <c r="M96" s="685"/>
      <c r="N96" s="128"/>
      <c r="O96" s="302"/>
      <c r="P96" s="685" t="str">
        <f>IF($H$1="English",'Machining data ENG'!P96,IF($H$1="Deutsch",'Machining data DE'!P96,IF($H$1="英文",'Machining data CHN'!P96)))</f>
        <v>Manuell</v>
      </c>
      <c r="Q96" s="685"/>
      <c r="R96" s="685"/>
      <c r="S96" s="685"/>
      <c r="T96" s="685"/>
      <c r="U96" s="62"/>
      <c r="V96" s="669"/>
      <c r="W96" s="673"/>
      <c r="X96" s="673"/>
      <c r="Y96" s="673"/>
      <c r="Z96" s="673"/>
      <c r="AA96" s="673"/>
      <c r="AB96" s="673"/>
      <c r="AC96" s="17"/>
      <c r="AE96" s="93"/>
      <c r="AF96" s="11"/>
      <c r="AG96" s="11"/>
      <c r="AH96" s="90"/>
      <c r="AI96" s="90"/>
    </row>
    <row r="97" spans="1:35" ht="9" customHeight="1" x14ac:dyDescent="0.2">
      <c r="A97" s="50"/>
      <c r="B97" s="131"/>
      <c r="C97" s="132"/>
      <c r="D97" s="133"/>
      <c r="E97" s="131"/>
      <c r="F97" s="128"/>
      <c r="G97" s="128"/>
      <c r="H97" s="136"/>
      <c r="I97" s="136"/>
      <c r="J97" s="136"/>
      <c r="K97" s="136"/>
      <c r="L97" s="136"/>
      <c r="M97" s="136"/>
      <c r="N97" s="128"/>
      <c r="O97" s="66"/>
      <c r="P97" s="136"/>
      <c r="Q97" s="136"/>
      <c r="R97" s="136"/>
      <c r="S97" s="136"/>
      <c r="T97" s="136"/>
      <c r="U97" s="62"/>
      <c r="V97" s="663"/>
      <c r="W97" s="663"/>
      <c r="X97" s="663"/>
      <c r="Y97" s="663"/>
      <c r="Z97" s="663"/>
      <c r="AA97" s="663"/>
      <c r="AB97" s="663"/>
      <c r="AC97" s="17"/>
      <c r="AE97" s="93"/>
      <c r="AF97" s="11"/>
      <c r="AG97" s="11"/>
      <c r="AH97" s="90"/>
      <c r="AI97" s="90"/>
    </row>
    <row r="98" spans="1:35" ht="19.5" customHeight="1" x14ac:dyDescent="0.2">
      <c r="A98" s="50"/>
      <c r="B98" s="410" t="str">
        <f>IF($H$1="English",'Machining data ENG'!B98,IF($H$1="Deutsch",'Machining data DE'!B98,IF($H$1="英文",'Machining data CHN'!B98)))</f>
        <v>*Spannmittel &amp; -durchmesser:</v>
      </c>
      <c r="C98" s="398"/>
      <c r="D98" s="399"/>
      <c r="E98" s="397"/>
      <c r="F98" s="394"/>
      <c r="G98" s="394"/>
      <c r="H98" s="723"/>
      <c r="I98" s="671"/>
      <c r="J98" s="671"/>
      <c r="K98" s="671"/>
      <c r="L98" s="671"/>
      <c r="M98" s="671"/>
      <c r="N98" s="671"/>
      <c r="O98" s="66"/>
      <c r="P98" s="695" t="str">
        <f>IF($H$1="English",'Machining data ENG'!P98,IF($H$1="Deutsch",'Machining data DE'!P98,IF($H$1="英文",'Machining data CHN'!P98)))</f>
        <v>Werkzeugdurchmesser:</v>
      </c>
      <c r="Q98" s="695"/>
      <c r="R98" s="695"/>
      <c r="S98" s="695"/>
      <c r="T98" s="695"/>
      <c r="U98" s="433"/>
      <c r="V98" s="669"/>
      <c r="W98" s="673"/>
      <c r="X98" s="673"/>
      <c r="Y98" s="673"/>
      <c r="Z98" s="673"/>
      <c r="AA98" s="673"/>
      <c r="AB98" s="673"/>
      <c r="AC98" s="17"/>
      <c r="AE98" s="93"/>
      <c r="AF98" s="11"/>
      <c r="AG98" s="11"/>
      <c r="AH98" s="90"/>
      <c r="AI98" s="90"/>
    </row>
    <row r="99" spans="1:35" ht="19.5" customHeight="1" x14ac:dyDescent="0.2">
      <c r="A99" s="50"/>
      <c r="B99" s="410" t="str">
        <f>IF($H$1="English",'Machining data ENG'!B99,IF($H$1="Deutsch",'Machining data DE'!B99,IF($H$1="英文",'Machining data CHN'!B99)))</f>
        <v>*Ausrichtelement am Bauteil:</v>
      </c>
      <c r="C99" s="398"/>
      <c r="D99" s="399"/>
      <c r="E99" s="397"/>
      <c r="F99" s="397"/>
      <c r="G99" s="439"/>
      <c r="H99" s="723"/>
      <c r="I99" s="671"/>
      <c r="J99" s="671"/>
      <c r="K99" s="671"/>
      <c r="L99" s="671"/>
      <c r="M99" s="671"/>
      <c r="N99" s="671"/>
      <c r="O99" s="66"/>
      <c r="P99" s="695" t="str">
        <f>IF($H$1="English",'Machining data ENG'!P99,IF($H$1="Deutsch",'Machining data DE'!P99,IF($H$1="英文",'Machining data CHN'!P99)))</f>
        <v>Werkzeughersteller:</v>
      </c>
      <c r="Q99" s="695"/>
      <c r="R99" s="695"/>
      <c r="S99" s="695"/>
      <c r="T99" s="695"/>
      <c r="U99" s="439"/>
      <c r="V99" s="723"/>
      <c r="W99" s="671"/>
      <c r="X99" s="671"/>
      <c r="Y99" s="671"/>
      <c r="Z99" s="671"/>
      <c r="AA99" s="671"/>
      <c r="AB99" s="671"/>
      <c r="AC99" s="17"/>
      <c r="AE99" s="93"/>
      <c r="AF99" s="11"/>
      <c r="AG99" s="11"/>
      <c r="AH99" s="90"/>
      <c r="AI99" s="90"/>
    </row>
    <row r="100" spans="1:35" ht="19.5" customHeight="1" x14ac:dyDescent="0.2">
      <c r="A100" s="50"/>
      <c r="B100" s="412"/>
      <c r="C100" s="412"/>
      <c r="D100" s="412"/>
      <c r="E100" s="412"/>
      <c r="F100" s="446"/>
      <c r="G100" s="446"/>
      <c r="H100" s="723"/>
      <c r="I100" s="671"/>
      <c r="J100" s="671"/>
      <c r="K100" s="671"/>
      <c r="L100" s="671"/>
      <c r="M100" s="671"/>
      <c r="N100" s="671"/>
      <c r="O100" s="66"/>
      <c r="P100" s="695" t="str">
        <f>IF($H$1="English",'Machining data ENG'!P100,IF($H$1="Deutsch",'Machining data DE'!P100,IF($H$1="英文",'Machining data CHN'!P100)))</f>
        <v>vorhandene Werkzeugsätze (Ersatz):</v>
      </c>
      <c r="Q100" s="695"/>
      <c r="R100" s="695"/>
      <c r="S100" s="695"/>
      <c r="T100" s="695"/>
      <c r="U100" s="439"/>
      <c r="V100" s="723"/>
      <c r="W100" s="671"/>
      <c r="X100" s="671"/>
      <c r="Y100" s="671"/>
      <c r="Z100" s="671"/>
      <c r="AA100" s="671"/>
      <c r="AB100" s="671"/>
      <c r="AC100" s="17"/>
      <c r="AE100" s="93"/>
      <c r="AF100" s="11"/>
      <c r="AG100" s="11"/>
      <c r="AH100" s="90"/>
      <c r="AI100" s="90"/>
    </row>
    <row r="101" spans="1:35" ht="7.5" customHeight="1" x14ac:dyDescent="0.2">
      <c r="A101" s="50"/>
      <c r="B101" s="356"/>
      <c r="C101" s="356"/>
      <c r="D101" s="356"/>
      <c r="E101" s="356"/>
      <c r="M101" s="1"/>
      <c r="O101" s="130"/>
      <c r="P101" s="131"/>
      <c r="Q101" s="142"/>
      <c r="R101" s="142"/>
      <c r="S101" s="142"/>
      <c r="T101" s="142"/>
      <c r="U101" s="142"/>
      <c r="V101" s="142"/>
      <c r="W101" s="133"/>
      <c r="X101" s="136"/>
      <c r="Y101" s="133"/>
      <c r="Z101" s="137"/>
      <c r="AA101" s="143"/>
      <c r="AB101" s="142"/>
      <c r="AC101" s="17"/>
      <c r="AE101" s="93"/>
      <c r="AF101" s="11"/>
      <c r="AG101" s="11"/>
      <c r="AH101" s="90"/>
      <c r="AI101" s="90"/>
    </row>
    <row r="102" spans="1:35" ht="19.5" customHeight="1" x14ac:dyDescent="0.2">
      <c r="A102" s="50"/>
      <c r="B102" s="427" t="str">
        <f>IF($H$1="English",'Machining data ENG'!B102,IF($H$1="Deutsch",'Machining data DE'!B102,IF($H$1="英文",'Machining data CHN'!B102)))</f>
        <v>Taktzeit Verzahnen</v>
      </c>
      <c r="C102" s="414"/>
      <c r="D102" s="415"/>
      <c r="E102" s="416"/>
      <c r="F102" s="416"/>
      <c r="G102" s="417"/>
      <c r="H102" s="730"/>
      <c r="I102" s="730"/>
      <c r="J102" s="730"/>
      <c r="K102" s="730"/>
      <c r="L102" s="731"/>
      <c r="M102" s="731"/>
      <c r="N102" s="418"/>
      <c r="O102" s="428"/>
      <c r="P102" s="447"/>
      <c r="Q102" s="430"/>
      <c r="R102" s="430"/>
      <c r="S102" s="430"/>
      <c r="T102" s="430"/>
      <c r="U102" s="430"/>
      <c r="V102" s="430"/>
      <c r="W102" s="433"/>
      <c r="X102" s="448"/>
      <c r="Y102" s="449"/>
      <c r="Z102" s="450"/>
      <c r="AA102" s="435"/>
      <c r="AB102" s="430"/>
      <c r="AC102" s="17"/>
      <c r="AE102" s="93"/>
      <c r="AF102" s="11"/>
      <c r="AG102" s="11"/>
      <c r="AH102" s="90"/>
      <c r="AI102" s="90"/>
    </row>
    <row r="103" spans="1:35" ht="19.5" customHeight="1" x14ac:dyDescent="0.2">
      <c r="A103" s="50"/>
      <c r="B103" s="419" t="str">
        <f>IF($H$1="English",'Machining data ENG'!B103,IF($H$1="Deutsch",'Machining data DE'!B103,IF($H$1="英文",'Machining data CHN'!B103)))</f>
        <v>*Geplante Taktzeit (inkl. Be- &amp; Entladen)</v>
      </c>
      <c r="C103" s="437"/>
      <c r="D103" s="399"/>
      <c r="E103" s="438"/>
      <c r="F103" s="438"/>
      <c r="G103" s="439"/>
      <c r="H103" s="725"/>
      <c r="I103" s="726"/>
      <c r="J103" s="726"/>
      <c r="K103" s="726"/>
      <c r="L103" s="726"/>
      <c r="M103" s="726"/>
      <c r="N103" s="451" t="str">
        <f>IF($H$1="English",'Machining data ENG'!N103,IF($H$1="Deutsch",'Machining data DE'!N103,IF($H$1="英文",'Machining data CHN'!N103)))</f>
        <v>[Sek.]</v>
      </c>
      <c r="O103" s="327"/>
      <c r="P103" s="440" t="str">
        <f>IF($H$1="English",'Machining data ENG'!P103,IF($H$1="Deutsch",'Machining data DE'!P103,IF($H$1="英文",'Machining data CHN'!P103)))</f>
        <v>Taktzeit Be- &amp; Entladen</v>
      </c>
      <c r="Q103" s="437"/>
      <c r="R103" s="421"/>
      <c r="S103" s="438"/>
      <c r="T103" s="438"/>
      <c r="U103" s="452"/>
      <c r="V103" s="725"/>
      <c r="W103" s="726"/>
      <c r="X103" s="726"/>
      <c r="Y103" s="726"/>
      <c r="Z103" s="726"/>
      <c r="AA103" s="726"/>
      <c r="AB103" s="443" t="str">
        <f>IF($H$1="English",'Machining data ENG'!AB103,IF($H$1="Deutsch",'Machining data DE'!AB103,IF($H$1="英文",'Machining data CHN'!AB103)))</f>
        <v>[Sek.]</v>
      </c>
      <c r="AC103" s="17"/>
      <c r="AE103" s="93"/>
      <c r="AF103" s="11"/>
      <c r="AG103" s="11"/>
      <c r="AH103" s="90"/>
      <c r="AI103" s="90"/>
    </row>
    <row r="104" spans="1:35" ht="19.5" customHeight="1" thickBot="1" x14ac:dyDescent="0.25">
      <c r="A104" s="50"/>
      <c r="B104" s="595" t="str">
        <f>IF($H$1="English",'Machining data ENG'!B104,IF($H$1="Deutsch",'Machining data DE'!B104,IF($H$1="英文",'Machining data CHN'!B104)))</f>
        <v>Gemessene Taktzeit</v>
      </c>
      <c r="C104" s="596"/>
      <c r="D104" s="597"/>
      <c r="E104" s="598"/>
      <c r="F104" s="598"/>
      <c r="G104" s="599"/>
      <c r="H104" s="727"/>
      <c r="I104" s="728"/>
      <c r="J104" s="728"/>
      <c r="K104" s="728"/>
      <c r="L104" s="728"/>
      <c r="M104" s="728"/>
      <c r="N104" s="607" t="str">
        <f>IF($H$1="English",'Machining data ENG'!N104,IF($H$1="Deutsch",'Machining data DE'!N104,IF($H$1="英文",'Machining data CHN'!N104)))</f>
        <v>[Sek.]</v>
      </c>
      <c r="O104" s="587"/>
      <c r="P104" s="608"/>
      <c r="Q104" s="603"/>
      <c r="R104" s="603"/>
      <c r="S104" s="603"/>
      <c r="T104" s="603"/>
      <c r="U104" s="603"/>
      <c r="V104" s="603"/>
      <c r="W104" s="593"/>
      <c r="X104" s="604"/>
      <c r="Y104" s="593"/>
      <c r="Z104" s="605"/>
      <c r="AA104" s="606"/>
      <c r="AB104" s="603"/>
      <c r="AC104" s="17"/>
      <c r="AE104" s="93"/>
      <c r="AF104" s="11"/>
      <c r="AG104" s="11"/>
      <c r="AH104" s="90"/>
      <c r="AI104" s="90"/>
    </row>
    <row r="105" spans="1:35" ht="19.5" customHeight="1" thickTop="1" x14ac:dyDescent="0.2">
      <c r="A105" s="50"/>
      <c r="B105" s="609"/>
      <c r="C105" s="107"/>
      <c r="D105" s="49"/>
      <c r="E105" s="622"/>
      <c r="F105" s="622"/>
      <c r="G105" s="623"/>
      <c r="H105" s="315"/>
      <c r="I105" s="623"/>
      <c r="J105" s="623"/>
      <c r="K105" s="623"/>
      <c r="L105" s="623"/>
      <c r="M105" s="315"/>
      <c r="N105" s="297"/>
      <c r="O105" s="130"/>
      <c r="P105" s="622"/>
      <c r="Q105" s="624"/>
      <c r="R105" s="624"/>
      <c r="S105" s="51"/>
      <c r="T105" s="624"/>
      <c r="U105" s="624"/>
      <c r="V105" s="624"/>
      <c r="W105" s="625"/>
      <c r="X105" s="626"/>
      <c r="Y105" s="625"/>
      <c r="Z105" s="627"/>
      <c r="AA105" s="628"/>
      <c r="AB105" s="624"/>
      <c r="AC105" s="17"/>
      <c r="AE105" s="102"/>
      <c r="AF105" s="89"/>
      <c r="AG105" s="89"/>
      <c r="AH105" s="90"/>
      <c r="AI105" s="90"/>
    </row>
    <row r="106" spans="1:35" ht="23.25" customHeight="1" x14ac:dyDescent="0.2">
      <c r="A106" s="50"/>
      <c r="B106" s="407" t="str">
        <f>IF($H$1="English",'Machining data ENG'!B106,IF($H$1="Deutsch",'Machining data DE'!B106,IF($H$1="英文",'Machining data CHN'!B106)))</f>
        <v>Prozessdaten Schleifen</v>
      </c>
      <c r="C106" s="407"/>
      <c r="D106" s="407"/>
      <c r="E106" s="407"/>
      <c r="F106" s="407"/>
      <c r="G106" s="407"/>
      <c r="H106" s="407"/>
      <c r="I106" s="407"/>
      <c r="J106" s="386" t="str">
        <f>IF($H$1="English",'Machining data ENG'!J106,IF($H$1="Deutsch",'Machining data DE'!J106,IF($H$1="英文",'Machining data CHN'!J106)))</f>
        <v>Ja</v>
      </c>
      <c r="K106" s="467" t="str">
        <f>IF($H$1="English",'Machining data ENG'!K106,IF($H$1="Deutsch",'Machining data DE'!K106,IF($H$1="英文",'Machining data CHN'!K106)))</f>
        <v>Nein</v>
      </c>
      <c r="L106" s="365"/>
      <c r="M106" s="552" t="str">
        <f>IF($H$1="English",'Machining data ENG'!M106,IF($H$1="Deutsch",'Machining data DE'!M106,IF($H$1="英文",'Machining data CHN'!M106)))</f>
        <v>(wenn "ja", bitte Prozessinformationen "Schleifen" ausfüllen. Bei mehreren Schleifprozessen/ Auspannwechsel Infos mit "/" trennen)</v>
      </c>
      <c r="N106" s="407"/>
      <c r="O106" s="407"/>
      <c r="P106" s="407"/>
      <c r="Q106" s="407"/>
      <c r="R106" s="407"/>
      <c r="S106" s="407"/>
      <c r="T106" s="407"/>
      <c r="U106" s="407"/>
      <c r="V106" s="684" t="str">
        <f>IF($H$1="English",'Machining data ENG'!V89,IF($H$1="Deutsch",'Machining data DE'!V89,IF($H$1="英文",'Machining data CHN'!V89)))</f>
        <v xml:space="preserve">*Details / Zusatzinfo </v>
      </c>
      <c r="W106" s="684"/>
      <c r="X106" s="684"/>
      <c r="Y106" s="684"/>
      <c r="Z106" s="684"/>
      <c r="AA106" s="684"/>
      <c r="AB106" s="684"/>
      <c r="AC106" s="17"/>
      <c r="AE106" s="102"/>
      <c r="AF106" s="89"/>
      <c r="AG106" s="89"/>
      <c r="AH106" s="90"/>
      <c r="AI106" s="90"/>
    </row>
    <row r="107" spans="1:35" ht="19.5" customHeight="1" x14ac:dyDescent="0.2">
      <c r="A107" s="50"/>
      <c r="B107" s="477" t="str">
        <f>IF($H$1="English",'Machining data ENG'!B107,IF($H$1="Deutsch",'Machining data DE'!B107,IF($H$1="英文",'Machining data CHN'!B107)))</f>
        <v>*Schleifprozess:</v>
      </c>
      <c r="C107" s="399"/>
      <c r="D107" s="399"/>
      <c r="E107" s="399"/>
      <c r="F107" s="400"/>
      <c r="G107" s="324"/>
      <c r="H107" s="399"/>
      <c r="I107" s="685" t="str">
        <f>IF($H$1="English",'Machining data ENG'!I107,IF($H$1="Deutsch",'Machining data DE'!I107,IF($H$1="英文",'Machining data CHN'!I107)))</f>
        <v>Rundschleifen</v>
      </c>
      <c r="J107" s="685"/>
      <c r="K107" s="685"/>
      <c r="L107" s="685"/>
      <c r="M107" s="685"/>
      <c r="N107" s="128"/>
      <c r="O107" s="302"/>
      <c r="P107" s="685" t="str">
        <f>IF($H$1="English",'Machining data ENG'!P107,IF($H$1="Deutsch",'Machining data DE'!P107,IF($H$1="英文",'Machining data CHN'!P107)))</f>
        <v>Spitzenlos Rundschleifen</v>
      </c>
      <c r="Q107" s="685"/>
      <c r="R107" s="685"/>
      <c r="S107" s="685"/>
      <c r="T107" s="685"/>
      <c r="U107" s="128"/>
      <c r="V107" s="719"/>
      <c r="W107" s="719"/>
      <c r="X107" s="719"/>
      <c r="Y107" s="719"/>
      <c r="Z107" s="719"/>
      <c r="AA107" s="719"/>
      <c r="AB107" s="719"/>
      <c r="AC107" s="17"/>
      <c r="AE107" s="102"/>
      <c r="AF107" s="89"/>
      <c r="AG107" s="89"/>
      <c r="AH107" s="90"/>
      <c r="AI107" s="90"/>
    </row>
    <row r="108" spans="1:35" ht="19.5" customHeight="1" x14ac:dyDescent="0.2">
      <c r="A108" s="50"/>
      <c r="B108" s="397"/>
      <c r="C108" s="399"/>
      <c r="D108" s="399"/>
      <c r="E108" s="399"/>
      <c r="F108" s="400"/>
      <c r="G108" s="133"/>
      <c r="H108" s="399"/>
      <c r="I108" s="685" t="str">
        <f>IF($H$1="English",'Machining data ENG'!I108,IF($H$1="Deutsch",'Machining data DE'!I108,IF($H$1="英文",'Machining data CHN'!I108)))</f>
        <v>Durchlaufschleifen</v>
      </c>
      <c r="J108" s="685"/>
      <c r="K108" s="685"/>
      <c r="L108" s="685"/>
      <c r="M108" s="685"/>
      <c r="N108" s="128"/>
      <c r="O108" s="302"/>
      <c r="P108" s="685" t="str">
        <f>IF($H$1="English",'Machining data ENG'!P108,IF($H$1="Deutsch",'Machining data DE'!P108,IF($H$1="英文",'Machining data CHN'!P108)))</f>
        <v>Einstechschleifen</v>
      </c>
      <c r="Q108" s="685"/>
      <c r="R108" s="685"/>
      <c r="S108" s="685"/>
      <c r="T108" s="685"/>
      <c r="U108" s="128"/>
      <c r="V108" s="669"/>
      <c r="W108" s="669"/>
      <c r="X108" s="669"/>
      <c r="Y108" s="669"/>
      <c r="Z108" s="669"/>
      <c r="AA108" s="669"/>
      <c r="AB108" s="669"/>
      <c r="AC108" s="17"/>
      <c r="AE108" s="102"/>
      <c r="AF108" s="89"/>
      <c r="AG108" s="89"/>
      <c r="AH108" s="90"/>
      <c r="AI108" s="90"/>
    </row>
    <row r="109" spans="1:35" ht="19.5" customHeight="1" x14ac:dyDescent="0.2">
      <c r="A109" s="50"/>
      <c r="B109" s="397" t="str">
        <f>IF($H$1="English",'Machining data ENG'!B109,IF($H$1="Deutsch",'Machining data DE'!B109,IF($H$1="英文",'Machining data CHN'!B109)))</f>
        <v>*Kühlflüssigkeit:</v>
      </c>
      <c r="C109" s="398"/>
      <c r="D109" s="399"/>
      <c r="E109" s="397"/>
      <c r="F109" s="400" t="str">
        <f>IF($H$1="English",'Machining data ENG'!F109,IF($H$1="Deutsch",'Machining data DE'!F109,IF($H$1="英文",'Machining data CHN'!F109)))</f>
        <v>MMS</v>
      </c>
      <c r="G109" s="49"/>
      <c r="H109" s="399"/>
      <c r="I109" s="685" t="str">
        <f>IF($H$1="English",'Machining data ENG'!I109,IF($H$1="Deutsch",'Machining data DE'!I109,IF($H$1="英文",'Machining data CHN'!I109)))</f>
        <v>Emulsion/Öl</v>
      </c>
      <c r="J109" s="685"/>
      <c r="K109" s="685"/>
      <c r="L109" s="685"/>
      <c r="M109" s="685"/>
      <c r="N109" s="128"/>
      <c r="O109" s="302"/>
      <c r="P109" s="685" t="str">
        <f>IF($H$1="English",'Machining data ENG'!P109,IF($H$1="Deutsch",'Machining data DE'!P109,IF($H$1="英文",'Machining data CHN'!P109)))</f>
        <v>Trocken</v>
      </c>
      <c r="Q109" s="685"/>
      <c r="R109" s="685"/>
      <c r="S109" s="685"/>
      <c r="T109" s="685"/>
      <c r="U109" s="128"/>
      <c r="V109" s="669"/>
      <c r="W109" s="669"/>
      <c r="X109" s="669"/>
      <c r="Y109" s="669"/>
      <c r="Z109" s="669"/>
      <c r="AA109" s="669"/>
      <c r="AB109" s="669"/>
      <c r="AC109" s="17"/>
      <c r="AE109" s="102"/>
      <c r="AF109" s="89"/>
      <c r="AG109" s="89"/>
      <c r="AH109" s="90"/>
      <c r="AI109" s="90"/>
    </row>
    <row r="110" spans="1:35" ht="19.5" customHeight="1" x14ac:dyDescent="0.2">
      <c r="A110" s="50"/>
      <c r="B110" s="397" t="str">
        <f>IF($H$1="English",'Machining data ENG'!B110,IF($H$1="Deutsch",'Machining data DE'!B110,IF($H$1="英文",'Machining data CHN'!B110)))</f>
        <v>*Temperaturüberwachung und Kompensation:</v>
      </c>
      <c r="C110" s="398"/>
      <c r="D110" s="399"/>
      <c r="E110" s="397"/>
      <c r="F110" s="394"/>
      <c r="G110" s="128"/>
      <c r="H110" s="445"/>
      <c r="I110" s="685" t="str">
        <f>IF($H$1="English",'Machining data ENG'!I110,IF($H$1="Deutsch",'Machining data DE'!M110,IF($H$1="英文",'Machining data CHN'!M110)))</f>
        <v>Ja</v>
      </c>
      <c r="J110" s="685"/>
      <c r="K110" s="685"/>
      <c r="L110" s="685"/>
      <c r="M110" s="685"/>
      <c r="N110" s="62"/>
      <c r="O110" s="302"/>
      <c r="P110" s="685" t="str">
        <f>IF($H$1="English",'Machining data ENG'!P110,IF($H$1="Deutsch",'Machining data DE'!P110,IF($H$1="英文",'Machining data CHN'!P110)))</f>
        <v>Nein</v>
      </c>
      <c r="Q110" s="685"/>
      <c r="R110" s="685"/>
      <c r="S110" s="685"/>
      <c r="T110" s="685"/>
      <c r="U110" s="62"/>
      <c r="V110" s="669"/>
      <c r="W110" s="669"/>
      <c r="X110" s="669"/>
      <c r="Y110" s="669"/>
      <c r="Z110" s="669"/>
      <c r="AA110" s="669"/>
      <c r="AB110" s="669"/>
      <c r="AC110" s="17"/>
      <c r="AE110" s="102"/>
      <c r="AF110" s="89"/>
      <c r="AG110" s="89"/>
      <c r="AH110" s="90"/>
      <c r="AI110" s="90"/>
    </row>
    <row r="111" spans="1:35" ht="19.5" customHeight="1" x14ac:dyDescent="0.2">
      <c r="A111" s="50"/>
      <c r="B111" s="389" t="str">
        <f>IF($H$1="English",'Machining data ENG'!B111,IF($H$1="Deutsch",'Machining data DE'!B111,IF($H$1="英文",'Machining data CHN'!B111)))</f>
        <v>*Be- &amp; Entladen:</v>
      </c>
      <c r="C111" s="398"/>
      <c r="D111" s="399"/>
      <c r="E111" s="397"/>
      <c r="F111" s="394"/>
      <c r="G111" s="128"/>
      <c r="H111" s="685" t="str">
        <f>IF($H$1="English",'Machining data ENG'!H111,IF($H$1="Deutsch",'Machining data DE'!H111,IF($H$1="英文",'Machining data CHN'!H111)))</f>
        <v>Automatisch</v>
      </c>
      <c r="I111" s="685"/>
      <c r="J111" s="685"/>
      <c r="K111" s="685"/>
      <c r="L111" s="685"/>
      <c r="M111" s="685"/>
      <c r="N111" s="128"/>
      <c r="O111" s="302"/>
      <c r="P111" s="685" t="str">
        <f>IF($H$1="English",'Machining data ENG'!P111,IF($H$1="Deutsch",'Machining data DE'!P111,IF($H$1="英文",'Machining data CHN'!P111)))</f>
        <v>Manuell</v>
      </c>
      <c r="Q111" s="685"/>
      <c r="R111" s="685"/>
      <c r="S111" s="685"/>
      <c r="T111" s="685"/>
      <c r="U111" s="62"/>
      <c r="V111" s="669"/>
      <c r="W111" s="669"/>
      <c r="X111" s="669"/>
      <c r="Y111" s="669"/>
      <c r="Z111" s="669"/>
      <c r="AA111" s="669"/>
      <c r="AB111" s="669"/>
      <c r="AC111" s="17"/>
      <c r="AE111" s="102"/>
      <c r="AF111" s="89"/>
      <c r="AG111" s="89"/>
      <c r="AH111" s="90"/>
      <c r="AI111" s="90"/>
    </row>
    <row r="112" spans="1:35" ht="19.5" customHeight="1" x14ac:dyDescent="0.2">
      <c r="A112" s="50"/>
      <c r="B112" s="389" t="str">
        <f>IF($H$1="English",'Machining data ENG'!B112,IF($H$1="Deutsch",'Machining data DE'!B112,IF($H$1="英文",'Machining data CHN'!B112)))</f>
        <v>*integrierter Abrichtprozess:</v>
      </c>
      <c r="C112" s="398"/>
      <c r="D112" s="399"/>
      <c r="E112" s="397"/>
      <c r="F112" s="394"/>
      <c r="G112" s="128"/>
      <c r="H112" s="685" t="str">
        <f>IF($H$1="English",'Machining data ENG'!H112,IF($H$1="Deutsch",'Machining data DE'!H112,IF($H$1="英文",'Machining data CHN'!H112)))</f>
        <v>Ja</v>
      </c>
      <c r="I112" s="685"/>
      <c r="J112" s="685"/>
      <c r="K112" s="685"/>
      <c r="L112" s="685"/>
      <c r="M112" s="685"/>
      <c r="N112" s="128"/>
      <c r="O112" s="302"/>
      <c r="P112" s="685" t="str">
        <f>IF($H$1="English",'Machining data ENG'!P112,IF($H$1="Deutsch",'Machining data DE'!P112,IF($H$1="英文",'Machining data CHN'!P112)))</f>
        <v>Nein</v>
      </c>
      <c r="Q112" s="685"/>
      <c r="R112" s="685"/>
      <c r="S112" s="685"/>
      <c r="T112" s="685"/>
      <c r="U112" s="62"/>
      <c r="V112" s="669"/>
      <c r="W112" s="669"/>
      <c r="X112" s="669"/>
      <c r="Y112" s="669"/>
      <c r="Z112" s="669"/>
      <c r="AA112" s="669"/>
      <c r="AB112" s="669"/>
      <c r="AC112" s="17"/>
      <c r="AE112" s="102"/>
      <c r="AF112" s="89"/>
      <c r="AG112" s="89"/>
      <c r="AH112" s="90"/>
      <c r="AI112" s="90"/>
    </row>
    <row r="113" spans="1:35" ht="19.5" customHeight="1" x14ac:dyDescent="0.2">
      <c r="A113" s="50"/>
      <c r="B113" s="389" t="str">
        <f>IF($H$1="English",'Machining data ENG'!B113,IF($H$1="Deutsch",'Machining data DE'!B113,IF($H$1="英文",'Machining data CHN'!B113)))</f>
        <v>*Abrichtwerkzeug</v>
      </c>
      <c r="C113" s="398"/>
      <c r="D113" s="399"/>
      <c r="E113" s="397"/>
      <c r="F113" s="394"/>
      <c r="G113" s="128"/>
      <c r="H113" s="685" t="str">
        <f>IF($H$1="English",'Machining data ENG'!H113,IF($H$1="Deutsch",'Machining data DE'!H113,IF($H$1="英文",'Machining data CHN'!H113)))</f>
        <v>Ein-korn / Fließe</v>
      </c>
      <c r="I113" s="685"/>
      <c r="J113" s="685"/>
      <c r="K113" s="685"/>
      <c r="L113" s="685"/>
      <c r="M113" s="685"/>
      <c r="N113" s="128"/>
      <c r="O113" s="302"/>
      <c r="P113" s="685" t="str">
        <f>IF($H$1="English",'Machining data ENG'!P113,IF($H$1="Deutsch",'Machining data DE'!P113,IF($H$1="英文",'Machining data CHN'!P113)))</f>
        <v>Abrichtrolle</v>
      </c>
      <c r="Q113" s="685"/>
      <c r="R113" s="685"/>
      <c r="S113" s="685"/>
      <c r="T113" s="685"/>
      <c r="U113" s="62"/>
      <c r="V113" s="669"/>
      <c r="W113" s="669"/>
      <c r="X113" s="669"/>
      <c r="Y113" s="669"/>
      <c r="Z113" s="669"/>
      <c r="AA113" s="669"/>
      <c r="AB113" s="669"/>
      <c r="AC113" s="17"/>
      <c r="AE113" s="102"/>
      <c r="AF113" s="89"/>
      <c r="AG113" s="89"/>
      <c r="AH113" s="90"/>
      <c r="AI113" s="90"/>
    </row>
    <row r="114" spans="1:35" ht="8.25" customHeight="1" x14ac:dyDescent="0.2">
      <c r="A114" s="50"/>
      <c r="B114" s="406"/>
      <c r="C114" s="132"/>
      <c r="D114" s="133"/>
      <c r="E114" s="131"/>
      <c r="F114" s="128"/>
      <c r="G114" s="128"/>
      <c r="H114" s="136"/>
      <c r="I114" s="136"/>
      <c r="J114" s="136"/>
      <c r="K114" s="136"/>
      <c r="L114" s="136"/>
      <c r="M114" s="136"/>
      <c r="N114" s="128"/>
      <c r="O114" s="66"/>
      <c r="P114" s="136"/>
      <c r="Q114" s="136"/>
      <c r="R114" s="136"/>
      <c r="S114" s="136"/>
      <c r="T114" s="136"/>
      <c r="U114" s="62"/>
      <c r="V114" s="664"/>
      <c r="W114" s="663"/>
      <c r="X114" s="663"/>
      <c r="Y114" s="663"/>
      <c r="Z114" s="663"/>
      <c r="AA114" s="663"/>
      <c r="AB114" s="663"/>
      <c r="AC114" s="17"/>
      <c r="AE114" s="102"/>
      <c r="AF114" s="89"/>
      <c r="AG114" s="89"/>
      <c r="AH114" s="90"/>
      <c r="AI114" s="90"/>
    </row>
    <row r="115" spans="1:35" ht="19.5" customHeight="1" x14ac:dyDescent="0.2">
      <c r="A115" s="50"/>
      <c r="B115" s="454" t="str">
        <f>IF($H$1="English",'Machining data ENG'!B115,IF($H$1="Deutsch",'Machining data DE'!B115,IF($H$1="英文",'Machining data CHN'!B115)))</f>
        <v>*Spannmittel</v>
      </c>
      <c r="C115" s="398"/>
      <c r="D115" s="399"/>
      <c r="E115" s="397"/>
      <c r="F115" s="394"/>
      <c r="G115" s="394"/>
      <c r="H115" s="723"/>
      <c r="I115" s="671"/>
      <c r="J115" s="671"/>
      <c r="K115" s="671"/>
      <c r="L115" s="671"/>
      <c r="M115" s="671"/>
      <c r="N115" s="671"/>
      <c r="O115" s="66"/>
      <c r="P115" s="410" t="str">
        <f>IF($H$1="English",'Machining data ENG'!P115,IF($H$1="Deutsch",'Machining data DE'!P115,IF($H$1="英文",'Machining data CHN'!P115)))</f>
        <v>Werkzeughersteller</v>
      </c>
      <c r="Q115" s="398"/>
      <c r="R115" s="399"/>
      <c r="S115" s="397"/>
      <c r="T115" s="397"/>
      <c r="U115" s="439"/>
      <c r="V115" s="723"/>
      <c r="W115" s="671"/>
      <c r="X115" s="671"/>
      <c r="Y115" s="671"/>
      <c r="Z115" s="671"/>
      <c r="AA115" s="671"/>
      <c r="AB115" s="671"/>
      <c r="AC115" s="17"/>
      <c r="AE115" s="102"/>
      <c r="AF115" s="89"/>
      <c r="AG115" s="89"/>
      <c r="AH115" s="90"/>
      <c r="AI115" s="90"/>
    </row>
    <row r="116" spans="1:35" ht="19.5" customHeight="1" x14ac:dyDescent="0.2">
      <c r="A116" s="50"/>
      <c r="B116" s="397" t="str">
        <f>IF($H$1="English",'Machining data ENG'!B116,IF($H$1="Deutsch",'Machining data DE'!B116,IF($H$1="英文",'Machining data CHN'!B116)))</f>
        <v>Schleifscheibendurchmesser&amp; Breite</v>
      </c>
      <c r="C116" s="398"/>
      <c r="D116" s="399"/>
      <c r="E116" s="397"/>
      <c r="F116" s="397"/>
      <c r="G116" s="439"/>
      <c r="H116" s="723"/>
      <c r="I116" s="671"/>
      <c r="J116" s="671"/>
      <c r="K116" s="671"/>
      <c r="L116" s="671"/>
      <c r="M116" s="671"/>
      <c r="N116" s="671"/>
      <c r="O116" s="66"/>
      <c r="P116" s="410" t="str">
        <f>IF($H$1="English",'Machining data ENG'!P116,IF($H$1="Deutsch",'Machining data DE'!P116,IF($H$1="英文",'Machining data CHN'!P116)))</f>
        <v>vorhandene Werkzeugsätze (Ersatz)</v>
      </c>
      <c r="Q116" s="398"/>
      <c r="R116" s="399"/>
      <c r="S116" s="397"/>
      <c r="T116" s="397"/>
      <c r="U116" s="439"/>
      <c r="V116" s="723"/>
      <c r="W116" s="671"/>
      <c r="X116" s="671"/>
      <c r="Y116" s="671"/>
      <c r="Z116" s="671"/>
      <c r="AA116" s="671"/>
      <c r="AB116" s="671"/>
      <c r="AC116" s="17"/>
      <c r="AE116" s="102"/>
      <c r="AF116" s="89"/>
      <c r="AG116" s="89"/>
      <c r="AH116" s="90"/>
      <c r="AI116" s="90"/>
    </row>
    <row r="117" spans="1:35" ht="12.75" customHeight="1" x14ac:dyDescent="0.2">
      <c r="A117" s="50"/>
      <c r="M117" s="1"/>
      <c r="O117" s="130"/>
      <c r="P117" s="131"/>
      <c r="Q117" s="142"/>
      <c r="R117" s="142"/>
      <c r="S117" s="142"/>
      <c r="T117" s="142"/>
      <c r="U117" s="142"/>
      <c r="V117" s="142"/>
      <c r="W117" s="133"/>
      <c r="X117" s="136"/>
      <c r="Y117" s="133"/>
      <c r="Z117" s="137"/>
      <c r="AA117" s="143"/>
      <c r="AB117" s="142"/>
      <c r="AC117" s="17"/>
      <c r="AE117" s="102"/>
      <c r="AF117" s="89"/>
      <c r="AG117" s="89"/>
      <c r="AH117" s="90"/>
      <c r="AI117" s="90"/>
    </row>
    <row r="118" spans="1:35" ht="19.5" customHeight="1" x14ac:dyDescent="0.2">
      <c r="A118" s="50"/>
      <c r="B118" s="427" t="str">
        <f>IF($H$1="English",'Machining data ENG'!B118,IF($H$1="Deutsch",'Machining data DE'!B118,IF($H$1="英文",'Machining data CHN'!B118)))</f>
        <v>Taktzeit Schleifen</v>
      </c>
      <c r="C118" s="414"/>
      <c r="D118" s="415"/>
      <c r="E118" s="416"/>
      <c r="F118" s="416"/>
      <c r="G118" s="417"/>
      <c r="H118" s="730"/>
      <c r="I118" s="730"/>
      <c r="J118" s="730"/>
      <c r="K118" s="730"/>
      <c r="L118" s="731"/>
      <c r="M118" s="731"/>
      <c r="N118" s="418"/>
      <c r="O118" s="455"/>
      <c r="P118" s="454"/>
      <c r="Q118" s="430"/>
      <c r="R118" s="430"/>
      <c r="S118" s="430"/>
      <c r="T118" s="430"/>
      <c r="U118" s="430"/>
      <c r="V118" s="430"/>
      <c r="W118" s="433"/>
      <c r="X118" s="403"/>
      <c r="Y118" s="449"/>
      <c r="Z118" s="450"/>
      <c r="AA118" s="456"/>
      <c r="AB118" s="415"/>
      <c r="AC118" s="17"/>
      <c r="AE118" s="102"/>
      <c r="AF118" s="89"/>
      <c r="AG118" s="89"/>
      <c r="AH118" s="90"/>
      <c r="AI118" s="90"/>
    </row>
    <row r="119" spans="1:35" ht="19.5" customHeight="1" x14ac:dyDescent="0.2">
      <c r="A119" s="405"/>
      <c r="B119" s="419" t="str">
        <f>IF($H$1="English",'Machining data ENG'!B119,IF($H$1="Deutsch",'Machining data DE'!B119,IF($H$1="英文",'Machining data CHN'!B119)))</f>
        <v>*Geplante Taktzeit (inkl. Be- &amp; Entladen)</v>
      </c>
      <c r="C119" s="437"/>
      <c r="D119" s="399"/>
      <c r="E119" s="438"/>
      <c r="F119" s="438"/>
      <c r="G119" s="439"/>
      <c r="H119" s="725"/>
      <c r="I119" s="726"/>
      <c r="J119" s="726"/>
      <c r="K119" s="726"/>
      <c r="L119" s="726"/>
      <c r="M119" s="726"/>
      <c r="N119" s="451" t="str">
        <f>IF($H$1="English",'Machining data ENG'!N119,IF($H$1="Deutsch",'Machining data DE'!N119,IF($H$1="英文",'Machining data CHN'!N119)))</f>
        <v>[Sek.]</v>
      </c>
      <c r="O119" s="130"/>
      <c r="P119" s="436" t="str">
        <f>IF($H$1="English",'Machining data ENG'!P119,IF($H$1="Deutsch",'Machining data DE'!P119,IF($H$1="英文",'Machining data CHN'!P119)))</f>
        <v>Taktzeit Be- &amp; Entladen</v>
      </c>
      <c r="Q119" s="437"/>
      <c r="R119" s="421"/>
      <c r="S119" s="438"/>
      <c r="T119" s="438"/>
      <c r="U119" s="452"/>
      <c r="V119" s="725"/>
      <c r="W119" s="726"/>
      <c r="X119" s="726"/>
      <c r="Y119" s="726"/>
      <c r="Z119" s="726"/>
      <c r="AA119" s="726"/>
      <c r="AB119" s="443" t="str">
        <f>IF($H$1="English",'Machining data ENG'!AB119,IF($H$1="Deutsch",'Machining data DE'!AB119,IF($H$1="英文",'Machining data CHN'!AB119)))</f>
        <v>[Sek.]</v>
      </c>
      <c r="AC119" s="17"/>
      <c r="AE119" s="102"/>
      <c r="AF119" s="89"/>
      <c r="AG119" s="89"/>
      <c r="AH119" s="90"/>
      <c r="AI119" s="90"/>
    </row>
    <row r="120" spans="1:35" ht="21.75" customHeight="1" thickBot="1" x14ac:dyDescent="0.25">
      <c r="A120" s="405"/>
      <c r="B120" s="595" t="str">
        <f>IF($H$1="English",'Machining data ENG'!B120,IF($H$1="Deutsch",'Machining data DE'!B120,IF($H$1="英文",'Machining data CHN'!B120)))</f>
        <v>Gemessene Taktzeit</v>
      </c>
      <c r="C120" s="596"/>
      <c r="D120" s="597"/>
      <c r="E120" s="598"/>
      <c r="F120" s="598"/>
      <c r="G120" s="599"/>
      <c r="H120" s="727"/>
      <c r="I120" s="728"/>
      <c r="J120" s="728"/>
      <c r="K120" s="728"/>
      <c r="L120" s="728"/>
      <c r="M120" s="728"/>
      <c r="N120" s="607" t="str">
        <f>IF($H$1="English",'Machining data ENG'!N120,IF($H$1="Deutsch",'Machining data DE'!N120,IF($H$1="英文",'Machining data CHN'!N120)))</f>
        <v>[Sek.]</v>
      </c>
      <c r="O120" s="587"/>
      <c r="P120" s="601" t="str">
        <f>IF($H$1="English",'Machining data ENG'!P120,IF($H$1="Deutsch",'Machining data DE'!P120,IF($H$1="英文",'Machining data CHN'!P120)))</f>
        <v>Taktzeit Abrichten</v>
      </c>
      <c r="Q120" s="611"/>
      <c r="R120" s="591"/>
      <c r="S120" s="582"/>
      <c r="T120" s="582"/>
      <c r="U120" s="612"/>
      <c r="V120" s="686"/>
      <c r="W120" s="687"/>
      <c r="X120" s="687"/>
      <c r="Y120" s="687"/>
      <c r="Z120" s="687"/>
      <c r="AA120" s="687"/>
      <c r="AB120" s="607" t="str">
        <f>IF($H$1="English",'Machining data ENG'!AB120,IF($H$1="Deutsch",'Machining data DE'!AB120,IF($H$1="英文",'Machining data CHN'!AB120)))</f>
        <v>[Sek.]</v>
      </c>
      <c r="AC120" s="17"/>
      <c r="AD120" s="11"/>
      <c r="AE120" s="102" t="s">
        <v>1697</v>
      </c>
      <c r="AF120" s="89"/>
      <c r="AG120" s="89"/>
    </row>
    <row r="121" spans="1:35" ht="15.75" customHeight="1" thickTop="1" x14ac:dyDescent="0.2">
      <c r="A121" s="405"/>
      <c r="B121" s="476"/>
      <c r="C121" s="527"/>
      <c r="D121" s="444"/>
      <c r="E121" s="406"/>
      <c r="F121" s="406"/>
      <c r="G121" s="528"/>
      <c r="H121" s="529"/>
      <c r="I121" s="530"/>
      <c r="J121" s="618"/>
      <c r="K121" s="618"/>
      <c r="L121" s="530"/>
      <c r="M121" s="530"/>
      <c r="N121" s="610"/>
      <c r="O121" s="130"/>
      <c r="P121" s="476"/>
      <c r="Q121" s="527"/>
      <c r="R121" s="444"/>
      <c r="S121" s="406"/>
      <c r="T121" s="406"/>
      <c r="U121" s="528"/>
      <c r="V121" s="529"/>
      <c r="W121" s="530"/>
      <c r="X121" s="530"/>
      <c r="Y121" s="530"/>
      <c r="Z121" s="530"/>
      <c r="AA121" s="530"/>
      <c r="AB121" s="458"/>
      <c r="AC121" s="17"/>
      <c r="AD121" s="11"/>
      <c r="AE121" s="102"/>
      <c r="AF121" s="89"/>
      <c r="AG121" s="89"/>
    </row>
    <row r="122" spans="1:35" ht="25.5" customHeight="1" x14ac:dyDescent="0.2">
      <c r="A122" s="405"/>
      <c r="B122" s="453" t="str">
        <f>IF($H$1="English",'Machining data ENG'!B122,IF($H$1="Deutsch",'Machining data DE'!B122,IF($H$1="英文",'Machining data CHN'!B122)))</f>
        <v>Prozessdaten "Sonder"</v>
      </c>
      <c r="C122" s="453"/>
      <c r="D122" s="453"/>
      <c r="E122" s="453"/>
      <c r="F122" s="453"/>
      <c r="G122" s="453"/>
      <c r="H122" s="453"/>
      <c r="I122" s="453"/>
      <c r="J122" s="386" t="str">
        <f>IF($H$1="English",'Machining data ENG'!J127,IF($H$1="Deutsch",'Machining data DE'!J122,IF($H$1="英文",'Machining data CHN'!J127)))</f>
        <v>Ja</v>
      </c>
      <c r="K122" s="467" t="str">
        <f>IF($H$1="English",'Machining data ENG'!K127,IF($H$1="Deutsch",'Machining data DE'!K122,IF($H$1="英文",'Machining data CHN'!K127)))</f>
        <v>Nein</v>
      </c>
      <c r="L122" s="368"/>
      <c r="M122" s="553" t="str">
        <f>IF($H$1="English",'Machining data ENG'!M122,IF($H$1="Deutsch",'Machining data DE'!M122,IF($H$1="英文",'Machining data CHN'!M127)))</f>
        <v>(wenn "ja", bitte Prozessinformationen ausfüllen)</v>
      </c>
      <c r="N122" s="453"/>
      <c r="O122" s="453"/>
      <c r="P122" s="453"/>
      <c r="Q122" s="453"/>
      <c r="R122" s="453"/>
      <c r="S122" s="453"/>
      <c r="T122" s="453"/>
      <c r="U122" s="453"/>
      <c r="V122" s="690" t="str">
        <f>IF($H$1="English",'Machining data ENG'!V89,IF($H$1="Deutsch",'Machining data DE'!V89,IF($H$1="英文",'Machining data CHN'!V89)))</f>
        <v xml:space="preserve">*Details / Zusatzinfo </v>
      </c>
      <c r="W122" s="690"/>
      <c r="X122" s="690"/>
      <c r="Y122" s="690"/>
      <c r="Z122" s="690"/>
      <c r="AA122" s="690"/>
      <c r="AB122" s="690"/>
      <c r="AC122" s="17"/>
      <c r="AD122" s="11"/>
      <c r="AE122" s="102"/>
      <c r="AF122" s="89"/>
      <c r="AG122" s="89"/>
    </row>
    <row r="123" spans="1:35" ht="21.75" customHeight="1" x14ac:dyDescent="0.2">
      <c r="A123" s="405"/>
      <c r="B123" s="438" t="str">
        <f>IF($H$1="English",'Machining data ENG'!B123,IF($H$1="Deutsch",'Machining data DE'!B123,IF($H$1="英文",'Machining data CHN'!B123)))</f>
        <v>*Prozessbeschreibung</v>
      </c>
      <c r="C123" s="421"/>
      <c r="D123" s="399"/>
      <c r="E123" s="433"/>
      <c r="F123" s="403"/>
      <c r="G123" s="324"/>
      <c r="H123" s="670"/>
      <c r="I123" s="670"/>
      <c r="J123" s="670"/>
      <c r="K123" s="670"/>
      <c r="L123" s="670"/>
      <c r="M123" s="670"/>
      <c r="N123" s="670"/>
      <c r="O123" s="670"/>
      <c r="P123" s="670"/>
      <c r="Q123" s="670"/>
      <c r="R123" s="670"/>
      <c r="S123" s="670"/>
      <c r="T123" s="670"/>
      <c r="U123" s="670"/>
      <c r="V123" s="670"/>
      <c r="W123" s="670"/>
      <c r="X123" s="670"/>
      <c r="Y123" s="670"/>
      <c r="Z123" s="670"/>
      <c r="AA123" s="670"/>
      <c r="AB123" s="670"/>
      <c r="AC123" s="17"/>
      <c r="AD123" s="11"/>
      <c r="AE123" s="102"/>
      <c r="AF123" s="89"/>
      <c r="AG123" s="89"/>
    </row>
    <row r="124" spans="1:35" ht="21.75" customHeight="1" x14ac:dyDescent="0.2">
      <c r="A124" s="405"/>
      <c r="B124" s="406" t="str">
        <f>IF($H$1="English",'Machining data ENG'!B124,IF($H$1="Deutsch",'Machining data DE'!B124,IF($H$1="英文",'Machining data CHN'!B124)))</f>
        <v>*Geplante Taktzeit (inkl. Be- &amp; Entladen)</v>
      </c>
      <c r="C124" s="387"/>
      <c r="D124" s="399"/>
      <c r="E124" s="397"/>
      <c r="F124" s="397"/>
      <c r="G124" s="439"/>
      <c r="H124" s="733"/>
      <c r="I124" s="734"/>
      <c r="J124" s="734"/>
      <c r="K124" s="734"/>
      <c r="L124" s="734"/>
      <c r="M124" s="734"/>
      <c r="N124" s="458" t="str">
        <f>IF($H$1="English",'Machining data ENG'!N124,IF($H$1="Deutsch",'Machining data DE'!N124,IF($H$1="英文",'Machining data CHN'!N124)))</f>
        <v>[Sek.]</v>
      </c>
      <c r="O124" s="130"/>
      <c r="P124" s="476" t="str">
        <f>IF($H$1="English",'Machining data ENG'!P124,IF($H$1="Deutsch",'Machining data DE'!P124,IF($H$1="英文",'Machining data CHN'!P124)))</f>
        <v>*Sonderequipment</v>
      </c>
      <c r="Q124" s="398"/>
      <c r="R124" s="399"/>
      <c r="S124" s="397"/>
      <c r="T124" s="397"/>
      <c r="U124" s="439"/>
      <c r="V124" s="671"/>
      <c r="W124" s="671"/>
      <c r="X124" s="671"/>
      <c r="Y124" s="671"/>
      <c r="Z124" s="671"/>
      <c r="AA124" s="671"/>
      <c r="AB124" s="671"/>
      <c r="AC124" s="17"/>
      <c r="AD124" s="11"/>
      <c r="AE124" s="102"/>
      <c r="AF124" s="89"/>
      <c r="AG124" s="89"/>
    </row>
    <row r="125" spans="1:35" ht="21.75" customHeight="1" thickBot="1" x14ac:dyDescent="0.25">
      <c r="A125" s="405"/>
      <c r="B125" s="598" t="str">
        <f>IF($H$1="English",'Machining data ENG'!B125,IF($H$1="Deutsch",'Machining data DE'!B125,IF($H$1="英文",'Machining data CHN'!B125)))</f>
        <v>Gemessene Taktzeit</v>
      </c>
      <c r="C125" s="596"/>
      <c r="D125" s="597"/>
      <c r="E125" s="598"/>
      <c r="F125" s="598"/>
      <c r="G125" s="599"/>
      <c r="H125" s="727"/>
      <c r="I125" s="728"/>
      <c r="J125" s="728"/>
      <c r="K125" s="728"/>
      <c r="L125" s="728"/>
      <c r="M125" s="728"/>
      <c r="N125" s="607" t="str">
        <f>IF($H$1="English",'Machining data ENG'!N125,IF($H$1="Deutsch",'Machining data DE'!N125,IF($H$1="英文",'Machining data CHN'!N125)))</f>
        <v>[Sek.]</v>
      </c>
      <c r="O125" s="587"/>
      <c r="P125" s="595" t="str">
        <f>IF($H$1="English",'Machining data ENG'!P125,IF($H$1="Deutsch",'Machining data DE'!P125,IF($H$1="英文",'Machining data CHN'!P125)))</f>
        <v>*Be- &amp; Entladeprozess</v>
      </c>
      <c r="Q125" s="596"/>
      <c r="R125" s="597"/>
      <c r="S125" s="598"/>
      <c r="T125" s="598"/>
      <c r="U125" s="599"/>
      <c r="V125" s="735"/>
      <c r="W125" s="735"/>
      <c r="X125" s="735"/>
      <c r="Y125" s="735"/>
      <c r="Z125" s="735"/>
      <c r="AA125" s="735"/>
      <c r="AB125" s="735"/>
      <c r="AC125" s="17"/>
      <c r="AD125" s="11"/>
      <c r="AE125" s="102"/>
      <c r="AF125" s="89"/>
      <c r="AG125" s="89"/>
    </row>
    <row r="126" spans="1:35" ht="17.25" customHeight="1" thickTop="1" x14ac:dyDescent="0.2">
      <c r="A126" s="50"/>
      <c r="B126" s="609"/>
      <c r="C126" s="107"/>
      <c r="D126" s="49"/>
      <c r="E126" s="61"/>
      <c r="F126" s="61"/>
      <c r="G126" s="315"/>
      <c r="H126" s="315"/>
      <c r="I126" s="315"/>
      <c r="J126" s="315"/>
      <c r="K126" s="315"/>
      <c r="L126" s="315"/>
      <c r="M126" s="315"/>
      <c r="N126" s="297"/>
      <c r="O126" s="130"/>
      <c r="P126" s="61"/>
      <c r="Q126" s="51"/>
      <c r="R126" s="51"/>
      <c r="S126" s="51"/>
      <c r="T126" s="51"/>
      <c r="U126" s="51"/>
      <c r="V126" s="51"/>
      <c r="W126" s="49"/>
      <c r="X126" s="60"/>
      <c r="Y126" s="49"/>
      <c r="Z126" s="64"/>
      <c r="AA126" s="52"/>
      <c r="AB126" s="51"/>
      <c r="AC126" s="17"/>
      <c r="AE126" s="102"/>
      <c r="AF126" s="89"/>
      <c r="AG126" s="89"/>
      <c r="AH126" s="89"/>
      <c r="AI126" s="89"/>
    </row>
    <row r="127" spans="1:35" ht="22.5" customHeight="1" x14ac:dyDescent="0.2">
      <c r="A127" s="50"/>
      <c r="B127" s="407" t="str">
        <f>IF($H$1="English",'Machining data ENG'!B127,IF($H$1="Deutsch",'Machining data DE'!B127,IF($H$1="英文",'Machining data CHN'!B127)))</f>
        <v>Wärmebehandlung &amp; Härten</v>
      </c>
      <c r="C127" s="407"/>
      <c r="D127" s="407"/>
      <c r="E127" s="407"/>
      <c r="F127" s="407"/>
      <c r="G127" s="407"/>
      <c r="H127" s="407"/>
      <c r="I127" s="407"/>
      <c r="J127" s="386" t="str">
        <f>IF($H$1="English",'Machining data ENG'!J127,IF($H$1="Deutsch",'Machining data DE'!J127,IF($H$1="英文",'Machining data CHN'!J127)))</f>
        <v>Ja</v>
      </c>
      <c r="K127" s="467" t="str">
        <f>IF($H$1="English",'Machining data ENG'!K127,IF($H$1="Deutsch",'Machining data DE'!K127,IF($H$1="英文",'Machining data CHN'!K127)))</f>
        <v>Nein</v>
      </c>
      <c r="L127" s="365"/>
      <c r="M127" s="552" t="str">
        <f>IF($H$1="English",'Machining data ENG'!M127,IF($H$1="Deutsch",'Machining data DE'!M127,IF($H$1="英文",'Machining data CHN'!M127)))</f>
        <v>(wenn "ja", bitte Prozessinformationen "Wärmebehandlung &amp; Härten" ausfüllen)</v>
      </c>
      <c r="N127" s="407"/>
      <c r="O127" s="407"/>
      <c r="P127" s="407"/>
      <c r="Q127" s="407"/>
      <c r="R127" s="407"/>
      <c r="S127" s="407"/>
      <c r="T127" s="407"/>
      <c r="U127" s="407"/>
      <c r="V127" s="408"/>
      <c r="W127" s="408"/>
      <c r="X127" s="408"/>
      <c r="Y127" s="408" t="str">
        <f>IF($H$1="English",'Machining data ENG'!V89,IF($H$1="Deutsch",'Machining data DE'!V89,IF($H$1="英文",'Machining data CHN'!V89)))</f>
        <v xml:space="preserve">*Details / Zusatzinfo </v>
      </c>
      <c r="Z127" s="408"/>
      <c r="AA127" s="408"/>
      <c r="AB127" s="408"/>
      <c r="AC127" s="17"/>
      <c r="AE127" s="102"/>
      <c r="AF127" s="89"/>
      <c r="AG127" s="89"/>
      <c r="AH127" s="89"/>
      <c r="AI127" s="89"/>
    </row>
    <row r="128" spans="1:35" ht="22.5" customHeight="1" x14ac:dyDescent="0.2">
      <c r="A128" s="50"/>
      <c r="B128" s="421" t="str">
        <f>IF($H$1="English",'Machining data ENG'!B128,IF($H$1="Deutsch",'Machining data DE'!B128,IF($H$1="英文",'Machining data CHN'!B128)))</f>
        <v>*Pre-Heat Treatment:</v>
      </c>
      <c r="C128" s="398"/>
      <c r="D128" s="399"/>
      <c r="E128" s="397"/>
      <c r="F128" s="400" t="str">
        <f>IF($H$1="English",'Machining data ENG'!F128,IF($H$1="Deutsch",'Machining data DE'!F128,IF($H$1="英文",'Machining data CHN'!F128)))</f>
        <v>Ja</v>
      </c>
      <c r="G128" s="49"/>
      <c r="H128" s="133"/>
      <c r="I128" s="685" t="str">
        <f>IF($H$1="English",'Machining data ENG'!I128,IF($H$1="Deutsch",'Machining data DE'!I128,IF($H$1="英文",'Machining data CHN'!I128)))</f>
        <v>Nein</v>
      </c>
      <c r="J128" s="685"/>
      <c r="K128" s="685"/>
      <c r="L128" s="685"/>
      <c r="M128" s="685"/>
      <c r="N128" s="128"/>
      <c r="O128" s="302"/>
      <c r="P128" s="685" t="str">
        <f>IF($H$1="English",'Machining data ENG'!P128,IF($H$1="Deutsch",'Machining data DE'!P128,IF($H$1="英文",'Machining data CHN'!P128)))</f>
        <v>Intern</v>
      </c>
      <c r="Q128" s="685"/>
      <c r="R128" s="685"/>
      <c r="S128" s="685"/>
      <c r="T128" s="685"/>
      <c r="U128" s="128"/>
      <c r="V128" s="719"/>
      <c r="W128" s="720"/>
      <c r="X128" s="720"/>
      <c r="Y128" s="720"/>
      <c r="Z128" s="720"/>
      <c r="AA128" s="720"/>
      <c r="AB128" s="720"/>
      <c r="AC128" s="17"/>
      <c r="AE128" s="102"/>
      <c r="AF128" s="89"/>
      <c r="AG128" s="89"/>
      <c r="AH128" s="89"/>
      <c r="AI128" s="89"/>
    </row>
    <row r="129" spans="1:35" ht="22.5" customHeight="1" x14ac:dyDescent="0.2">
      <c r="A129" s="50"/>
      <c r="B129" s="444" t="str">
        <f>IF($H$1="English",'Machining data ENG'!B129,IF($H$1="Deutsch",'Machining data DE'!B129,IF($H$1="英文",'Machining data CHN'!B129)))</f>
        <v>*Prozessdaten (Temperatur, Dauer, Abkühlung etc.)</v>
      </c>
      <c r="C129" s="398"/>
      <c r="D129" s="399"/>
      <c r="E129" s="397"/>
      <c r="F129" s="400"/>
      <c r="G129" s="133"/>
      <c r="H129" s="133"/>
      <c r="I129" s="136"/>
      <c r="J129" s="136"/>
      <c r="K129" s="669"/>
      <c r="L129" s="673"/>
      <c r="M129" s="673"/>
      <c r="N129" s="673"/>
      <c r="O129" s="673"/>
      <c r="P129" s="673"/>
      <c r="Q129" s="673"/>
      <c r="R129" s="673"/>
      <c r="S129" s="673"/>
      <c r="T129" s="673"/>
      <c r="U129" s="673"/>
      <c r="V129" s="673"/>
      <c r="W129" s="673"/>
      <c r="X129" s="673"/>
      <c r="Y129" s="673"/>
      <c r="Z129" s="673"/>
      <c r="AA129" s="673"/>
      <c r="AB129" s="673"/>
      <c r="AC129" s="17"/>
      <c r="AE129" s="102"/>
      <c r="AF129" s="89"/>
      <c r="AG129" s="89"/>
      <c r="AH129" s="89"/>
      <c r="AI129" s="89"/>
    </row>
    <row r="130" spans="1:35" ht="22.5" customHeight="1" x14ac:dyDescent="0.2">
      <c r="A130" s="50"/>
      <c r="B130" s="399" t="str">
        <f>IF($H$1="English",'Machining data ENG'!B130,IF($H$1="Deutsch",'Machining data DE'!B130,IF($H$1="英文",'Machining data CHN'!B130)))</f>
        <v>*Härteprozess:</v>
      </c>
      <c r="C130" s="398"/>
      <c r="D130" s="399"/>
      <c r="E130" s="397"/>
      <c r="F130" s="400" t="str">
        <f>IF($H$1="English",'Machining data ENG'!F130,IF($H$1="Deutsch",'Machining data DE'!F130,IF($H$1="英文",'Machining data CHN'!F130)))</f>
        <v>Ja**</v>
      </c>
      <c r="G130" s="119"/>
      <c r="H130" s="133"/>
      <c r="I130" s="685" t="str">
        <f>IF($H$1="English",'Machining data ENG'!I130,IF($H$1="Deutsch",'Machining data DE'!I130,IF($H$1="英文",'Machining data CHN'!I130)))</f>
        <v>Nein</v>
      </c>
      <c r="J130" s="685"/>
      <c r="K130" s="685"/>
      <c r="L130" s="685"/>
      <c r="M130" s="685"/>
      <c r="N130" s="128"/>
      <c r="O130" s="302"/>
      <c r="P130" s="685" t="str">
        <f>IF($H$1="English",'Machining data ENG'!P130,IF($H$1="Deutsch",'Machining data DE'!P130,IF($H$1="英文",'Machining data CHN'!P130)))</f>
        <v>Intern</v>
      </c>
      <c r="Q130" s="685"/>
      <c r="R130" s="685"/>
      <c r="S130" s="685"/>
      <c r="T130" s="685"/>
      <c r="U130" s="128"/>
      <c r="V130" s="669"/>
      <c r="W130" s="673"/>
      <c r="X130" s="673"/>
      <c r="Y130" s="673"/>
      <c r="Z130" s="673"/>
      <c r="AA130" s="673"/>
      <c r="AB130" s="673"/>
      <c r="AC130" s="17"/>
      <c r="AE130" s="102"/>
      <c r="AF130" s="89"/>
      <c r="AG130" s="89"/>
      <c r="AH130" s="89"/>
      <c r="AI130" s="89"/>
    </row>
    <row r="131" spans="1:35" ht="22.5" customHeight="1" x14ac:dyDescent="0.2">
      <c r="A131" s="50"/>
      <c r="B131" s="399" t="str">
        <f>IF($H$1="English",'Machining data ENG'!B131,IF($H$1="Deutsch",'Machining data DE'!B131,IF($H$1="英文",'Machining data CHN'!B131)))</f>
        <v>**wenn Ja:</v>
      </c>
      <c r="C131" s="398"/>
      <c r="D131" s="399"/>
      <c r="E131" s="397"/>
      <c r="F131" s="400" t="str">
        <f>IF($H$1="English",'Machining data ENG'!F131,IF($H$1="Deutsch",'Machining data DE'!F131,IF($H$1="英文",'Machining data CHN'!F131)))</f>
        <v>Induktiv</v>
      </c>
      <c r="G131" s="49"/>
      <c r="H131" s="133"/>
      <c r="I131" s="685" t="str">
        <f>IF($H$1="English",'Machining data ENG'!I131,IF($H$1="Deutsch",'Machining data DE'!I131,IF($H$1="英文",'Machining data CHN'!I131)))</f>
        <v>Einsatzhärten</v>
      </c>
      <c r="J131" s="685"/>
      <c r="K131" s="685"/>
      <c r="L131" s="685"/>
      <c r="M131" s="685"/>
      <c r="N131" s="128"/>
      <c r="O131" s="302"/>
      <c r="P131" s="685" t="str">
        <f>IF($H$1="English",'Machining data ENG'!P131,IF($H$1="Deutsch",'Machining data DE'!P131,IF($H$1="英文",'Machining data CHN'!P131)))</f>
        <v>Durchhärten</v>
      </c>
      <c r="Q131" s="685"/>
      <c r="R131" s="685"/>
      <c r="S131" s="685"/>
      <c r="T131" s="685"/>
      <c r="U131" s="128"/>
      <c r="V131" s="669"/>
      <c r="W131" s="673"/>
      <c r="X131" s="673"/>
      <c r="Y131" s="673"/>
      <c r="Z131" s="673"/>
      <c r="AA131" s="673"/>
      <c r="AB131" s="673"/>
      <c r="AC131" s="17"/>
      <c r="AE131" s="102"/>
      <c r="AF131" s="89"/>
      <c r="AG131" s="89"/>
      <c r="AH131" s="89"/>
      <c r="AI131" s="89"/>
    </row>
    <row r="132" spans="1:35" ht="22.5" customHeight="1" x14ac:dyDescent="0.2">
      <c r="A132" s="50"/>
      <c r="B132" s="388"/>
      <c r="C132" s="398"/>
      <c r="D132" s="685" t="str">
        <f>IF($H$1="English",'Machining data ENG'!D132,IF($H$1="Deutsch",'Machining data DE'!D132,IF($H$1="英文",'Machining data CHN'!D132)))</f>
        <v>Vergüten</v>
      </c>
      <c r="E132" s="685"/>
      <c r="F132" s="685"/>
      <c r="G132" s="133"/>
      <c r="H132" s="133"/>
      <c r="I132" s="685" t="str">
        <f>IF($H$1="English",'Machining data ENG'!I132,IF($H$1="Deutsch",'Machining data DE'!I132,IF($H$1="英文",'Machining data CHN'!I132)))</f>
        <v>Anlassen</v>
      </c>
      <c r="J132" s="685"/>
      <c r="K132" s="685"/>
      <c r="L132" s="685"/>
      <c r="M132" s="685"/>
      <c r="N132" s="128"/>
      <c r="O132" s="302"/>
      <c r="P132" s="685" t="str">
        <f>IF($H$1="English",'Machining data ENG'!P132,IF($H$1="Deutsch",'Machining data DE'!P132,IF($H$1="英文",'Machining data CHN'!P132)))</f>
        <v>Sonstiges</v>
      </c>
      <c r="Q132" s="685"/>
      <c r="R132" s="685"/>
      <c r="S132" s="685"/>
      <c r="T132" s="685"/>
      <c r="U132" s="128"/>
      <c r="V132" s="669"/>
      <c r="W132" s="673"/>
      <c r="X132" s="673"/>
      <c r="Y132" s="673"/>
      <c r="Z132" s="673"/>
      <c r="AA132" s="673"/>
      <c r="AB132" s="673"/>
      <c r="AC132" s="17"/>
      <c r="AE132" s="102"/>
      <c r="AF132" s="89"/>
      <c r="AG132" s="89"/>
      <c r="AH132" s="89"/>
      <c r="AI132" s="89"/>
    </row>
    <row r="133" spans="1:35" ht="22.5" customHeight="1" x14ac:dyDescent="0.2">
      <c r="A133" s="50"/>
      <c r="B133" s="388" t="str">
        <f>IF($H$1="English",'Machining data ENG'!B133,IF($H$1="Deutsch",'Machining data DE'!B133,IF($H$1="英文",'Machining data CHN'!B133)))</f>
        <v>*Zeichnungsangabe</v>
      </c>
      <c r="C133" s="398"/>
      <c r="D133" s="400"/>
      <c r="E133" s="400"/>
      <c r="F133" s="400"/>
      <c r="G133" s="133"/>
      <c r="H133" s="133"/>
      <c r="I133" s="136"/>
      <c r="J133" s="136"/>
      <c r="K133" s="669"/>
      <c r="L133" s="673"/>
      <c r="M133" s="673"/>
      <c r="N133" s="673"/>
      <c r="O133" s="673"/>
      <c r="P133" s="673"/>
      <c r="Q133" s="673"/>
      <c r="R133" s="673"/>
      <c r="S133" s="673"/>
      <c r="T133" s="673"/>
      <c r="U133" s="673"/>
      <c r="V133" s="673"/>
      <c r="W133" s="673"/>
      <c r="X133" s="673"/>
      <c r="Y133" s="673"/>
      <c r="Z133" s="673"/>
      <c r="AA133" s="673"/>
      <c r="AB133" s="673"/>
      <c r="AC133" s="17"/>
      <c r="AE133" s="102"/>
      <c r="AF133" s="89"/>
      <c r="AG133" s="89"/>
      <c r="AH133" s="89"/>
      <c r="AI133" s="89"/>
    </row>
    <row r="134" spans="1:35" ht="22.5" customHeight="1" x14ac:dyDescent="0.2">
      <c r="A134" s="50"/>
      <c r="B134" s="444" t="str">
        <f>IF($H$1="English",'Machining data ENG'!B134,IF($H$1="Deutsch",'Machining data DE'!B134,IF($H$1="英文",'Machining data CHN'!B134)))</f>
        <v>*Aufkohlen:</v>
      </c>
      <c r="C134" s="398"/>
      <c r="D134" s="399"/>
      <c r="E134" s="397"/>
      <c r="F134" s="400" t="str">
        <f>IF($H$1="English",'Machining data ENG'!F134,IF($H$1="Deutsch",'Machining data DE'!F134,IF($H$1="英文",'Machining data CHN'!F134)))</f>
        <v>Ja</v>
      </c>
      <c r="G134" s="133"/>
      <c r="H134" s="133"/>
      <c r="I134" s="685" t="str">
        <f>IF($H$1="English",'Machining data ENG'!I134,IF($H$1="Deutsch",'Machining data DE'!I134,IF($H$1="英文",'Machining data CHN'!I134)))</f>
        <v>Nein</v>
      </c>
      <c r="J134" s="685"/>
      <c r="K134" s="685"/>
      <c r="L134" s="685"/>
      <c r="M134" s="685"/>
      <c r="N134" s="128"/>
      <c r="O134" s="685" t="str">
        <f>IF($H$1="English",'Machining data ENG'!O134,IF($H$1="Deutsch",'Machining data DE'!O134,IF($H$1="英文",'Machining data CHN'!O134)))</f>
        <v>Aufkohlmedium</v>
      </c>
      <c r="P134" s="685"/>
      <c r="Q134" s="685"/>
      <c r="R134" s="685"/>
      <c r="S134" s="685"/>
      <c r="T134" s="685"/>
      <c r="U134" s="685"/>
      <c r="V134" s="677"/>
      <c r="W134" s="677"/>
      <c r="X134" s="677"/>
      <c r="Y134" s="677"/>
      <c r="Z134" s="677"/>
      <c r="AA134" s="677"/>
      <c r="AB134" s="677"/>
      <c r="AC134" s="17"/>
      <c r="AE134" s="102"/>
      <c r="AF134" s="89"/>
      <c r="AG134" s="89"/>
      <c r="AH134" s="89"/>
      <c r="AI134" s="89"/>
    </row>
    <row r="135" spans="1:35" ht="22.5" customHeight="1" x14ac:dyDescent="0.2">
      <c r="A135" s="50"/>
      <c r="B135" s="399" t="str">
        <f>IF($H$1="English",'Machining data ENG'!B135,IF($H$1="Deutsch",'Machining data DE'!B135,IF($H$1="英文",'Machining data CHN'!B135)))</f>
        <v>*Einhärtetiefe (CHD)</v>
      </c>
      <c r="C135" s="398"/>
      <c r="D135" s="399"/>
      <c r="E135" s="397"/>
      <c r="F135" s="394"/>
      <c r="G135" s="128"/>
      <c r="H135" s="723"/>
      <c r="I135" s="671"/>
      <c r="J135" s="671"/>
      <c r="K135" s="671"/>
      <c r="L135" s="671"/>
      <c r="M135" s="671"/>
      <c r="N135" s="357" t="str">
        <f>IF($H$1="English",'Machining data ENG'!N135,IF($H$1="Deutsch",'Machining data DE'!N135,IF($H$1="英文",'Machining data CHN'!N135)))</f>
        <v>[mm]</v>
      </c>
      <c r="O135" s="459"/>
      <c r="P135" s="410" t="str">
        <f>IF($H$1="English",'Machining data ENG'!P135,IF($H$1="Deutsch",'Machining data DE'!P135,IF($H$1="英文",'Machining data CHN'!P135)))</f>
        <v>*Oberflächen &amp; Kernhärte</v>
      </c>
      <c r="Q135" s="398"/>
      <c r="R135" s="399"/>
      <c r="S135" s="397"/>
      <c r="T135" s="397"/>
      <c r="U135" s="439"/>
      <c r="V135" s="723"/>
      <c r="W135" s="671"/>
      <c r="X135" s="671"/>
      <c r="Y135" s="671"/>
      <c r="Z135" s="671"/>
      <c r="AA135" s="671"/>
      <c r="AB135" s="458" t="str">
        <f>IF($H$1="English",'Machining data ENG'!AB135,IF($H$1="Deutsch",'Machining data DE'!AB135,IF($H$1="英文",'Machining data CHN'!AB135)))</f>
        <v>[HV]</v>
      </c>
      <c r="AC135" s="17"/>
      <c r="AE135" s="102"/>
      <c r="AF135" s="89"/>
      <c r="AG135" s="89"/>
      <c r="AH135" s="89"/>
      <c r="AI135" s="89"/>
    </row>
    <row r="136" spans="1:35" ht="22.5" customHeight="1" x14ac:dyDescent="0.2">
      <c r="A136" s="50"/>
      <c r="B136" s="444" t="str">
        <f>IF($H$1="English",'Machining data ENG'!B136,IF($H$1="Deutsch",'Machining data DE'!B136,IF($H$1="英文",'Machining data CHN'!B136)))</f>
        <v>*Härtedauer</v>
      </c>
      <c r="C136" s="398"/>
      <c r="D136" s="399"/>
      <c r="E136" s="397"/>
      <c r="F136" s="397"/>
      <c r="G136" s="300"/>
      <c r="H136" s="723"/>
      <c r="I136" s="671"/>
      <c r="J136" s="671"/>
      <c r="K136" s="671"/>
      <c r="L136" s="671"/>
      <c r="M136" s="671"/>
      <c r="N136" s="357" t="str">
        <f>IF($H$1="English",'Machining data ENG'!N136,IF($H$1="Deutsch",'Machining data DE'!N136,IF($H$1="英文",'Machining data CHN'!N136)))</f>
        <v>[min]</v>
      </c>
      <c r="O136" s="459"/>
      <c r="P136" s="410" t="str">
        <f>IF($H$1="English",'Machining data ENG'!P136,IF($H$1="Deutsch",'Machining data DE'!P136,IF($H$1="英文",'Machining data CHN'!P136)))</f>
        <v>*Härtetemperatur</v>
      </c>
      <c r="Q136" s="398"/>
      <c r="R136" s="399"/>
      <c r="S136" s="397"/>
      <c r="T136" s="397"/>
      <c r="U136" s="439"/>
      <c r="V136" s="723"/>
      <c r="W136" s="671"/>
      <c r="X136" s="671"/>
      <c r="Y136" s="671"/>
      <c r="Z136" s="671"/>
      <c r="AA136" s="671"/>
      <c r="AB136" s="457" t="str">
        <f>IF($H$1="English",'Machining data ENG'!AB136,IF($H$1="Deutsch",'Machining data DE'!AB136,IF($H$1="英文",'Machining data CHN'!AB136)))</f>
        <v>[°]</v>
      </c>
      <c r="AC136" s="17"/>
      <c r="AE136" s="102"/>
      <c r="AF136" s="89"/>
      <c r="AG136" s="89"/>
      <c r="AH136" s="89"/>
      <c r="AI136" s="89"/>
    </row>
    <row r="137" spans="1:35" ht="22.5" customHeight="1" x14ac:dyDescent="0.2">
      <c r="A137" s="50"/>
      <c r="B137" s="399" t="str">
        <f>IF($H$1="English",'Machining data ENG'!B137,IF($H$1="Deutsch",'Machining data DE'!B137,IF($H$1="英文",'Machining data CHN'!B137)))</f>
        <v>*Abschrecken:</v>
      </c>
      <c r="C137" s="398"/>
      <c r="D137" s="399"/>
      <c r="E137" s="397"/>
      <c r="F137" s="400" t="str">
        <f>IF($H$1="English",'Machining data ENG'!F137,IF($H$1="Deutsch",'Machining data DE'!F137,IF($H$1="英文",'Machining data CHN'!F137)))</f>
        <v>Öl</v>
      </c>
      <c r="G137" s="128"/>
      <c r="H137" s="138"/>
      <c r="I137" s="685" t="str">
        <f>IF($H$1="English",'Machining data ENG'!I137,IF($H$1="Deutsch",'Machining data DE'!I137,IF($H$1="英文",'Machining data CHN'!I137)))</f>
        <v>Wasser</v>
      </c>
      <c r="J137" s="685"/>
      <c r="K137" s="685"/>
      <c r="L137" s="685"/>
      <c r="M137" s="685"/>
      <c r="N137" s="133"/>
      <c r="O137" s="460"/>
      <c r="P137" s="685" t="str">
        <f>IF($H$1="English",'Machining data ENG'!P137,IF($H$1="Deutsch",'Machining data DE'!P137,IF($H$1="英文",'Machining data CHN'!P137)))</f>
        <v>Sonstiges</v>
      </c>
      <c r="Q137" s="685"/>
      <c r="R137" s="685"/>
      <c r="S137" s="685"/>
      <c r="T137" s="685"/>
      <c r="U137" s="62"/>
      <c r="V137" s="669"/>
      <c r="W137" s="673"/>
      <c r="X137" s="673"/>
      <c r="Y137" s="673"/>
      <c r="Z137" s="673"/>
      <c r="AA137" s="673"/>
      <c r="AB137" s="673"/>
      <c r="AC137" s="17"/>
      <c r="AE137" s="102"/>
      <c r="AF137" s="89"/>
      <c r="AG137" s="89"/>
      <c r="AH137" s="89"/>
      <c r="AI137" s="89"/>
    </row>
    <row r="138" spans="1:35" ht="22.5" customHeight="1" x14ac:dyDescent="0.2">
      <c r="A138" s="50"/>
      <c r="B138" s="444" t="str">
        <f>IF($H$1="English",'Machining data ENG'!B138,IF($H$1="Deutsch",'Machining data DE'!B138,IF($H$1="英文",'Machining data CHN'!B138)))</f>
        <v>Abkühlungsdauer</v>
      </c>
      <c r="C138" s="398"/>
      <c r="D138" s="399"/>
      <c r="E138" s="397"/>
      <c r="F138" s="400"/>
      <c r="G138" s="128"/>
      <c r="H138" s="733"/>
      <c r="I138" s="733"/>
      <c r="J138" s="733"/>
      <c r="K138" s="733"/>
      <c r="L138" s="733"/>
      <c r="M138" s="733"/>
      <c r="N138" s="297" t="s">
        <v>2145</v>
      </c>
      <c r="O138" s="66"/>
      <c r="P138" s="695" t="str">
        <f>IF($H$1="English",'Machining data ENG'!P138,IF($H$1="Deutsch",'Machining data DE'!P138,IF($H$1="英文",'Machining data CHN'!P138)))</f>
        <v>Abkühlgeschwindigkeit</v>
      </c>
      <c r="Q138" s="695"/>
      <c r="R138" s="695"/>
      <c r="S138" s="695"/>
      <c r="T138" s="695"/>
      <c r="U138" s="695"/>
      <c r="V138" s="669"/>
      <c r="W138" s="673"/>
      <c r="X138" s="673"/>
      <c r="Y138" s="673"/>
      <c r="Z138" s="673"/>
      <c r="AA138" s="673"/>
      <c r="AB138" s="461" t="str">
        <f>IF($H$1="English",'Machining data ENG'!AB138,IF($H$1="Deutsch",'Machining data DE'!AB138,IF($H$1="英文",'Machining data CHN'!AB138)))</f>
        <v>[°C/min]</v>
      </c>
      <c r="AC138" s="17"/>
      <c r="AE138" s="102"/>
      <c r="AF138" s="89"/>
      <c r="AG138" s="89"/>
      <c r="AH138" s="89"/>
      <c r="AI138" s="89"/>
    </row>
    <row r="139" spans="1:35" ht="22.5" customHeight="1" thickBot="1" x14ac:dyDescent="0.25">
      <c r="A139" s="50"/>
      <c r="B139" s="597" t="str">
        <f>IF($H$1="English",'Machining data ENG'!B139,IF($H$1="Deutsch",'Machining data DE'!B139,IF($H$1="英文",'Machining data CHN'!B139)))</f>
        <v>*Anlassen:</v>
      </c>
      <c r="C139" s="596"/>
      <c r="D139" s="597"/>
      <c r="E139" s="598"/>
      <c r="F139" s="614" t="str">
        <f>IF($H$1="English",'Machining data ENG'!F139,IF($H$1="Deutsch",'Machining data DE'!F139,IF($H$1="英文",'Machining data CHN'!F139)))</f>
        <v>Ja</v>
      </c>
      <c r="G139" s="615"/>
      <c r="H139" s="593"/>
      <c r="I139" s="732" t="str">
        <f>IF($H$1="English",'Machining data ENG'!I139,IF($H$1="Deutsch",'Machining data DE'!I139,IF($H$1="英文",'Machining data CHN'!I139)))</f>
        <v>Nein</v>
      </c>
      <c r="J139" s="732"/>
      <c r="K139" s="732"/>
      <c r="L139" s="732"/>
      <c r="M139" s="732"/>
      <c r="N139" s="585"/>
      <c r="O139" s="616"/>
      <c r="P139" s="696" t="str">
        <f>IF($H$1="English",'Machining data ENG'!P139,IF($H$1="Deutsch",'Machining data DE'!P139,IF($H$1="英文",'Machining data CHN'!P139)))</f>
        <v>Anlasstemperatur &amp; -dauer</v>
      </c>
      <c r="Q139" s="696"/>
      <c r="R139" s="696"/>
      <c r="S139" s="696"/>
      <c r="T139" s="696"/>
      <c r="U139" s="696"/>
      <c r="V139" s="735"/>
      <c r="W139" s="738"/>
      <c r="X139" s="738"/>
      <c r="Y139" s="738"/>
      <c r="Z139" s="738"/>
      <c r="AA139" s="738"/>
      <c r="AB139" s="738"/>
      <c r="AC139" s="17"/>
      <c r="AE139" s="102"/>
      <c r="AF139" s="89"/>
      <c r="AG139" s="89"/>
      <c r="AH139" s="89"/>
      <c r="AI139" s="89"/>
    </row>
    <row r="140" spans="1:35" ht="14.25" customHeight="1" thickTop="1" x14ac:dyDescent="0.2">
      <c r="A140" s="50"/>
      <c r="B140" s="609"/>
      <c r="C140" s="107"/>
      <c r="D140" s="49"/>
      <c r="E140" s="61"/>
      <c r="F140" s="61"/>
      <c r="G140" s="315"/>
      <c r="H140" s="315"/>
      <c r="I140" s="315"/>
      <c r="J140" s="315"/>
      <c r="K140" s="315"/>
      <c r="L140" s="315"/>
      <c r="M140" s="315"/>
      <c r="N140" s="297"/>
      <c r="O140" s="66"/>
      <c r="P140" s="609"/>
      <c r="Q140" s="107"/>
      <c r="R140" s="49"/>
      <c r="S140" s="61"/>
      <c r="T140" s="61"/>
      <c r="U140" s="315"/>
      <c r="V140" s="315"/>
      <c r="W140" s="315"/>
      <c r="X140" s="315"/>
      <c r="Y140" s="315"/>
      <c r="Z140" s="315"/>
      <c r="AA140" s="315"/>
      <c r="AB140" s="613"/>
      <c r="AC140" s="17"/>
      <c r="AE140" s="102"/>
      <c r="AF140" s="89"/>
      <c r="AG140" s="89"/>
      <c r="AH140" s="89"/>
      <c r="AI140" s="89"/>
    </row>
    <row r="141" spans="1:35" ht="22.5" customHeight="1" x14ac:dyDescent="0.2">
      <c r="A141" s="50"/>
      <c r="B141" s="407" t="str">
        <f>IF($H$1="English",'Machining data ENG'!B141,IF($H$1="Deutsch",'Machining data DE'!B141,IF($H$1="英文",'Machining data CHN'!B141)))</f>
        <v>Zusätzliche Prozesse</v>
      </c>
      <c r="C141" s="407"/>
      <c r="D141" s="407"/>
      <c r="E141" s="407"/>
      <c r="F141" s="407"/>
      <c r="G141" s="407"/>
      <c r="H141" s="407"/>
      <c r="I141" s="407"/>
      <c r="J141" s="386" t="str">
        <f>IF($H$1="English",'Machining data ENG'!J141,IF($H$1="Deutsch",'Machining data DE'!J141,IF($H$1="英文",'Machining data CHN'!J141)))</f>
        <v>Ja</v>
      </c>
      <c r="K141" s="467" t="str">
        <f>IF($H$1="English",'Machining data ENG'!K141,IF($H$1="Deutsch",'Machining data DE'!K141,IF($H$1="英文",'Machining data CHN'!K141)))</f>
        <v>Nein</v>
      </c>
      <c r="L141" s="365"/>
      <c r="M141" s="552" t="str">
        <f>IF($H$1="English",'Machining data ENG'!M141,IF($H$1="Deutsch",'Machining data DE'!M141,IF($H$1="英文",'Machining data CHN'!M141)))</f>
        <v>(wenn "ja", bitte "Zusätzliche Prozessinformationen" ausfüllen)</v>
      </c>
      <c r="N141" s="407"/>
      <c r="O141" s="407"/>
      <c r="P141" s="407"/>
      <c r="Q141" s="407"/>
      <c r="R141" s="407"/>
      <c r="S141" s="407"/>
      <c r="T141" s="407"/>
      <c r="U141" s="407"/>
      <c r="V141" s="684" t="str">
        <f>IF($H$1="English",'Machining data ENG'!V89,IF($H$1="Deutsch",'Machining data DE'!V89,IF($H$1="英文",'Machining data CHN'!V89)))</f>
        <v xml:space="preserve">*Details / Zusatzinfo </v>
      </c>
      <c r="W141" s="684"/>
      <c r="X141" s="684"/>
      <c r="Y141" s="684"/>
      <c r="Z141" s="684"/>
      <c r="AA141" s="684"/>
      <c r="AB141" s="684"/>
      <c r="AC141" s="17"/>
      <c r="AE141" s="102"/>
      <c r="AF141" s="89"/>
      <c r="AG141" s="89"/>
      <c r="AH141" s="89"/>
      <c r="AI141" s="89"/>
    </row>
    <row r="142" spans="1:35" ht="22.5" customHeight="1" x14ac:dyDescent="0.2">
      <c r="A142" s="50"/>
      <c r="B142" s="462" t="str">
        <f>IF($H$1="English",'Machining data ENG'!B142,IF($H$1="Deutsch",'Machining data DE'!B142,IF($H$1="英文",'Machining data CHN'!B142)))</f>
        <v>*Entgraten:</v>
      </c>
      <c r="C142" s="398"/>
      <c r="D142" s="399"/>
      <c r="E142" s="397"/>
      <c r="F142" s="400" t="str">
        <f>IF($H$1="English",'Machining data ENG'!F142,IF($H$1="Deutsch",'Machining data DE'!F142,IF($H$1="英文",'Machining data CHN'!F142)))</f>
        <v>Ja</v>
      </c>
      <c r="G142" s="324"/>
      <c r="H142" s="133"/>
      <c r="I142" s="685" t="str">
        <f>IF($H$1="English",'Machining data ENG'!I142,IF($H$1="Deutsch",'Machining data DE'!I142,IF($H$1="英文",'Machining data CHN'!I142)))</f>
        <v>Nein</v>
      </c>
      <c r="J142" s="685"/>
      <c r="K142" s="685"/>
      <c r="L142" s="685"/>
      <c r="M142" s="685"/>
      <c r="N142" s="128"/>
      <c r="O142" s="302"/>
      <c r="P142" s="685"/>
      <c r="Q142" s="685"/>
      <c r="R142" s="685"/>
      <c r="S142" s="685"/>
      <c r="T142" s="685"/>
      <c r="U142" s="128"/>
      <c r="V142" s="719"/>
      <c r="W142" s="720"/>
      <c r="X142" s="720"/>
      <c r="Y142" s="720"/>
      <c r="Z142" s="720"/>
      <c r="AA142" s="720"/>
      <c r="AB142" s="720"/>
      <c r="AC142" s="17"/>
      <c r="AE142" s="102"/>
      <c r="AF142" s="89"/>
      <c r="AG142" s="89"/>
      <c r="AH142" s="89"/>
      <c r="AI142" s="89"/>
    </row>
    <row r="143" spans="1:35" ht="22.5" customHeight="1" x14ac:dyDescent="0.2">
      <c r="A143" s="50"/>
      <c r="B143" s="399" t="str">
        <f>IF($H$1="English",'Machining data ENG'!B143,IF($H$1="Deutsch",'Machining data DE'!B143,IF($H$1="英文",'Machining data CHN'!B143)))</f>
        <v>*Dichtheitsprüfung:</v>
      </c>
      <c r="C143" s="398"/>
      <c r="D143" s="399"/>
      <c r="E143" s="397"/>
      <c r="F143" s="400" t="str">
        <f>IF($H$1="English",'Machining data ENG'!F143,IF($H$1="Deutsch",'Machining data DE'!F143,IF($H$1="英文",'Machining data CHN'!F143)))</f>
        <v>Ja</v>
      </c>
      <c r="G143" s="49"/>
      <c r="H143" s="133"/>
      <c r="I143" s="685" t="str">
        <f>IF($H$1="English",'Machining data ENG'!M143,IF($H$1="Deutsch",'Machining data DE'!M143,IF($H$1="英文",'Machining data CHN'!M143)))</f>
        <v>Nein</v>
      </c>
      <c r="J143" s="685"/>
      <c r="K143" s="685"/>
      <c r="L143" s="685"/>
      <c r="M143" s="685"/>
      <c r="N143" s="128"/>
      <c r="O143" s="302"/>
      <c r="P143" s="400"/>
      <c r="Q143" s="400"/>
      <c r="R143" s="400"/>
      <c r="S143" s="400"/>
      <c r="T143" s="400"/>
      <c r="U143" s="128"/>
      <c r="V143" s="669"/>
      <c r="W143" s="673"/>
      <c r="X143" s="673"/>
      <c r="Y143" s="673"/>
      <c r="Z143" s="673"/>
      <c r="AA143" s="673"/>
      <c r="AB143" s="673"/>
      <c r="AC143" s="17"/>
      <c r="AE143" s="102"/>
      <c r="AF143" s="89"/>
      <c r="AG143" s="89"/>
      <c r="AH143" s="89"/>
      <c r="AI143" s="89"/>
    </row>
    <row r="144" spans="1:35" ht="22.5" customHeight="1" x14ac:dyDescent="0.2">
      <c r="A144" s="50"/>
      <c r="B144" s="399" t="str">
        <f>IF($H$1="English",'Machining data ENG'!B144,IF($H$1="Deutsch",'Machining data DE'!B144,IF($H$1="英文",'Machining data CHN'!B144)))</f>
        <v>*Beschichten:</v>
      </c>
      <c r="C144" s="398"/>
      <c r="D144" s="399"/>
      <c r="E144" s="397"/>
      <c r="F144" s="400" t="str">
        <f>IF($H$1="English",'Machining data ENG'!F144,IF($H$1="Deutsch",'Machining data DE'!F144,IF($H$1="英文",'Machining data CHN'!F144)))</f>
        <v>Ja</v>
      </c>
      <c r="G144" s="133"/>
      <c r="H144" s="133"/>
      <c r="I144" s="685" t="str">
        <f>IF($H$1="English",'Machining data ENG'!I144,IF($H$1="Deutsch",'Machining data DE'!I144,IF($H$1="英文",'Machining data CHN'!I144)))</f>
        <v>Nein</v>
      </c>
      <c r="J144" s="685"/>
      <c r="K144" s="685"/>
      <c r="L144" s="685"/>
      <c r="M144" s="685"/>
      <c r="N144" s="128"/>
      <c r="O144" s="302"/>
      <c r="P144" s="685" t="str">
        <f>IF($H$1="English",'Machining data ENG'!P144,IF($H$1="Deutsch",'Machining data DE'!P144,IF($H$1="英文",'Machining data CHN'!P144)))</f>
        <v>Intern</v>
      </c>
      <c r="Q144" s="685"/>
      <c r="R144" s="685"/>
      <c r="S144" s="685"/>
      <c r="T144" s="685"/>
      <c r="U144" s="128"/>
      <c r="V144" s="669"/>
      <c r="W144" s="673"/>
      <c r="X144" s="673"/>
      <c r="Y144" s="673"/>
      <c r="Z144" s="673"/>
      <c r="AA144" s="673"/>
      <c r="AB144" s="673"/>
      <c r="AC144" s="17"/>
      <c r="AE144" s="102"/>
      <c r="AF144" s="89"/>
      <c r="AG144" s="89"/>
      <c r="AH144" s="89"/>
      <c r="AI144" s="89"/>
    </row>
    <row r="145" spans="1:44" ht="22.5" customHeight="1" x14ac:dyDescent="0.2">
      <c r="A145" s="50"/>
      <c r="B145" s="399" t="str">
        <f>IF($H$1="English",'Machining data ENG'!B145,IF($H$1="Deutsch",'Machining data DE'!B145,IF($H$1="英文",'Machining data CHN'!B145)))</f>
        <v>*Waschen:</v>
      </c>
      <c r="C145" s="398"/>
      <c r="D145" s="399"/>
      <c r="E145" s="397"/>
      <c r="F145" s="400" t="str">
        <f>IF($H$1="English",'Machining data ENG'!F145,IF($H$1="Deutsch",'Machining data DE'!F145,IF($H$1="英文",'Machining data CHN'!F145)))</f>
        <v>Ja</v>
      </c>
      <c r="G145" s="133"/>
      <c r="H145" s="133"/>
      <c r="I145" s="685" t="str">
        <f>IF($H$1="English",'Machining data ENG'!I145,IF($H$1="Deutsch",'Machining data DE'!I145,IF($H$1="英文",'Machining data CHN'!I145)))</f>
        <v>Nein</v>
      </c>
      <c r="J145" s="685"/>
      <c r="K145" s="685"/>
      <c r="L145" s="685"/>
      <c r="M145" s="685"/>
      <c r="N145" s="128"/>
      <c r="O145" s="302"/>
      <c r="P145" s="685" t="str">
        <f>IF($H$1="English",'Machining data ENG'!P145,IF($H$1="Deutsch",'Machining data DE'!P145,IF($H$1="英文",'Machining data CHN'!P145)))</f>
        <v>Intern</v>
      </c>
      <c r="Q145" s="685"/>
      <c r="R145" s="685"/>
      <c r="S145" s="685"/>
      <c r="T145" s="685"/>
      <c r="U145" s="128"/>
      <c r="V145" s="669"/>
      <c r="W145" s="673"/>
      <c r="X145" s="673"/>
      <c r="Y145" s="673"/>
      <c r="Z145" s="673"/>
      <c r="AA145" s="673"/>
      <c r="AB145" s="673"/>
      <c r="AC145" s="17"/>
      <c r="AE145" s="102"/>
      <c r="AF145" s="89"/>
      <c r="AG145" s="89"/>
      <c r="AH145" s="89"/>
      <c r="AI145" s="89"/>
    </row>
    <row r="146" spans="1:44" ht="22.5" customHeight="1" thickBot="1" x14ac:dyDescent="0.25">
      <c r="A146" s="50"/>
      <c r="B146" s="597" t="str">
        <f>IF($H$1="English",'Machining data ENG'!B146,IF($H$1="Deutsch",'Machining data DE'!B146,IF($H$1="英文",'Machining data CHN'!B146)))</f>
        <v>*Öl/ Konservieren:</v>
      </c>
      <c r="C146" s="596"/>
      <c r="D146" s="597"/>
      <c r="E146" s="598"/>
      <c r="F146" s="614" t="str">
        <f>IF($H$1="English",'Machining data ENG'!F146,IF($H$1="Deutsch",'Machining data DE'!F146,IF($H$1="英文",'Machining data CHN'!F146)))</f>
        <v>Ja</v>
      </c>
      <c r="G146" s="593"/>
      <c r="H146" s="593"/>
      <c r="I146" s="732" t="str">
        <f>IF($H$1="English",'Machining data ENG'!I146,IF($H$1="Deutsch",'Machining data DE'!I146,IF($H$1="英文",'Machining data CHN'!I146)))</f>
        <v>Nein</v>
      </c>
      <c r="J146" s="732"/>
      <c r="K146" s="732"/>
      <c r="L146" s="732"/>
      <c r="M146" s="732"/>
      <c r="N146" s="585"/>
      <c r="O146" s="617"/>
      <c r="P146" s="732" t="str">
        <f>IF($H$1="English",'Machining data ENG'!P146,IF($H$1="Deutsch",'Machining data DE'!P146,IF($H$1="英文",'Machining data CHN'!P146)))</f>
        <v>Intern</v>
      </c>
      <c r="Q146" s="732"/>
      <c r="R146" s="732"/>
      <c r="S146" s="732"/>
      <c r="T146" s="732"/>
      <c r="U146" s="585"/>
      <c r="V146" s="739"/>
      <c r="W146" s="740"/>
      <c r="X146" s="740"/>
      <c r="Y146" s="740"/>
      <c r="Z146" s="740"/>
      <c r="AA146" s="740"/>
      <c r="AB146" s="740"/>
      <c r="AC146" s="17"/>
      <c r="AE146" s="102"/>
      <c r="AF146" s="89"/>
      <c r="AG146" s="89"/>
      <c r="AH146" s="89"/>
      <c r="AI146" s="89"/>
    </row>
    <row r="147" spans="1:44" ht="22.5" customHeight="1" thickTop="1" x14ac:dyDescent="0.2">
      <c r="A147" s="50"/>
      <c r="B147" s="609"/>
      <c r="C147" s="107"/>
      <c r="D147" s="49"/>
      <c r="E147" s="61"/>
      <c r="F147" s="61"/>
      <c r="G147" s="315"/>
      <c r="H147" s="315"/>
      <c r="I147" s="315"/>
      <c r="J147" s="315"/>
      <c r="K147" s="315"/>
      <c r="L147" s="315"/>
      <c r="M147" s="315"/>
      <c r="N147" s="297"/>
      <c r="O147" s="66"/>
      <c r="P147" s="609"/>
      <c r="Q147" s="107"/>
      <c r="R147" s="49"/>
      <c r="S147" s="61"/>
      <c r="T147" s="61"/>
      <c r="U147" s="315"/>
      <c r="V147" s="315"/>
      <c r="W147" s="315"/>
      <c r="X147" s="315"/>
      <c r="Y147" s="315"/>
      <c r="Z147" s="315"/>
      <c r="AA147" s="315"/>
      <c r="AB147" s="297"/>
      <c r="AC147" s="17"/>
      <c r="AE147" s="102"/>
      <c r="AF147" s="89"/>
      <c r="AG147" s="89"/>
      <c r="AH147" s="89"/>
      <c r="AI147" s="89"/>
    </row>
    <row r="148" spans="1:44" ht="22.5" customHeight="1" x14ac:dyDescent="0.2">
      <c r="A148" s="50"/>
      <c r="B148" s="662" t="str">
        <f>IF($H$1="English",'Machining data ENG'!B148,IF($H$1="Deutsch",'Machining data DE'!B148,IF($H$1="英文",'Machining data CHN'!B148)))</f>
        <v>Zusatzinfo/ Anmerkungen:</v>
      </c>
      <c r="C148" s="661"/>
      <c r="D148" s="661"/>
      <c r="E148" s="661"/>
      <c r="F148" s="661"/>
      <c r="G148" s="661"/>
      <c r="H148" s="661"/>
      <c r="I148" s="661"/>
      <c r="J148" s="661"/>
      <c r="K148" s="661"/>
      <c r="L148" s="661"/>
      <c r="M148" s="661"/>
      <c r="N148" s="661"/>
      <c r="O148" s="661"/>
      <c r="P148" s="661"/>
      <c r="Q148" s="661"/>
      <c r="R148" s="661"/>
      <c r="S148" s="661"/>
      <c r="T148" s="661"/>
      <c r="U148" s="661"/>
      <c r="V148" s="661"/>
      <c r="W148" s="661"/>
      <c r="X148" s="661"/>
      <c r="Y148" s="661"/>
      <c r="Z148" s="661"/>
      <c r="AA148" s="661"/>
      <c r="AB148" s="661"/>
      <c r="AC148" s="17"/>
      <c r="AE148" s="102"/>
      <c r="AF148" s="89"/>
      <c r="AG148" s="89"/>
      <c r="AH148" s="89"/>
      <c r="AI148" s="89"/>
    </row>
    <row r="149" spans="1:44" ht="22.5" customHeight="1" x14ac:dyDescent="0.2">
      <c r="A149" s="50"/>
      <c r="B149" s="665"/>
      <c r="C149" s="665"/>
      <c r="D149" s="665"/>
      <c r="E149" s="665"/>
      <c r="F149" s="665"/>
      <c r="G149" s="665"/>
      <c r="H149" s="665"/>
      <c r="I149" s="665"/>
      <c r="J149" s="665"/>
      <c r="K149" s="665"/>
      <c r="L149" s="665"/>
      <c r="M149" s="665"/>
      <c r="N149" s="665"/>
      <c r="O149" s="665"/>
      <c r="P149" s="665"/>
      <c r="Q149" s="665"/>
      <c r="R149" s="665"/>
      <c r="S149" s="665"/>
      <c r="T149" s="665"/>
      <c r="U149" s="665"/>
      <c r="V149" s="665"/>
      <c r="W149" s="665"/>
      <c r="X149" s="665"/>
      <c r="Y149" s="665"/>
      <c r="Z149" s="665"/>
      <c r="AA149" s="665"/>
      <c r="AB149" s="665"/>
      <c r="AC149" s="17"/>
      <c r="AE149" s="102"/>
      <c r="AF149" s="89"/>
      <c r="AG149" s="89"/>
      <c r="AH149" s="89"/>
      <c r="AI149" s="89"/>
    </row>
    <row r="150" spans="1:44" ht="22.5" customHeight="1" x14ac:dyDescent="0.2">
      <c r="A150" s="50"/>
      <c r="B150" s="665"/>
      <c r="C150" s="665"/>
      <c r="D150" s="665"/>
      <c r="E150" s="665"/>
      <c r="F150" s="665"/>
      <c r="G150" s="665"/>
      <c r="H150" s="665"/>
      <c r="I150" s="665"/>
      <c r="J150" s="665"/>
      <c r="K150" s="665"/>
      <c r="L150" s="665"/>
      <c r="M150" s="665"/>
      <c r="N150" s="665"/>
      <c r="O150" s="665"/>
      <c r="P150" s="665"/>
      <c r="Q150" s="665"/>
      <c r="R150" s="665"/>
      <c r="S150" s="665"/>
      <c r="T150" s="665"/>
      <c r="U150" s="665"/>
      <c r="V150" s="665"/>
      <c r="W150" s="665"/>
      <c r="X150" s="665"/>
      <c r="Y150" s="665"/>
      <c r="Z150" s="665"/>
      <c r="AA150" s="665"/>
      <c r="AB150" s="665"/>
      <c r="AC150" s="17"/>
      <c r="AE150" s="102"/>
      <c r="AF150" s="89"/>
      <c r="AG150" s="89"/>
      <c r="AH150" s="89"/>
      <c r="AI150" s="89"/>
    </row>
    <row r="151" spans="1:44" ht="22.5" customHeight="1" x14ac:dyDescent="0.2">
      <c r="A151" s="50"/>
      <c r="B151" s="666"/>
      <c r="C151" s="666"/>
      <c r="D151" s="666"/>
      <c r="E151" s="666"/>
      <c r="F151" s="666"/>
      <c r="G151" s="666"/>
      <c r="H151" s="666"/>
      <c r="I151" s="666"/>
      <c r="J151" s="666"/>
      <c r="K151" s="666"/>
      <c r="L151" s="666"/>
      <c r="M151" s="666"/>
      <c r="N151" s="666"/>
      <c r="O151" s="666"/>
      <c r="P151" s="666"/>
      <c r="Q151" s="666"/>
      <c r="R151" s="666"/>
      <c r="S151" s="666"/>
      <c r="T151" s="666"/>
      <c r="U151" s="666"/>
      <c r="V151" s="666"/>
      <c r="W151" s="666"/>
      <c r="X151" s="666"/>
      <c r="Y151" s="666"/>
      <c r="Z151" s="666"/>
      <c r="AA151" s="666"/>
      <c r="AB151" s="666"/>
      <c r="AC151" s="17"/>
      <c r="AE151" s="102"/>
      <c r="AF151" s="89"/>
      <c r="AG151" s="89"/>
      <c r="AH151" s="89"/>
      <c r="AI151" s="89"/>
    </row>
    <row r="152" spans="1:44" ht="22.5" customHeight="1" x14ac:dyDescent="0.2">
      <c r="A152" s="50"/>
      <c r="B152" s="145"/>
      <c r="C152" s="145"/>
      <c r="D152" s="62"/>
      <c r="E152" s="58"/>
      <c r="F152" s="62"/>
      <c r="G152" s="144"/>
      <c r="H152" s="144"/>
      <c r="I152" s="144"/>
      <c r="J152" s="63"/>
      <c r="K152" s="62"/>
      <c r="L152" s="140"/>
      <c r="M152" s="63"/>
      <c r="N152" s="62"/>
      <c r="O152" s="144"/>
      <c r="P152" s="145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04"/>
      <c r="AC152" s="17"/>
      <c r="AE152" s="102" t="s">
        <v>1698</v>
      </c>
      <c r="AF152" s="93" t="s">
        <v>1277</v>
      </c>
      <c r="AG152" s="93" t="s">
        <v>1278</v>
      </c>
      <c r="AH152" s="93" t="s">
        <v>1279</v>
      </c>
      <c r="AI152" s="93" t="s">
        <v>1280</v>
      </c>
      <c r="AJ152" s="93" t="s">
        <v>1281</v>
      </c>
      <c r="AK152" s="93" t="s">
        <v>1282</v>
      </c>
      <c r="AL152" s="93" t="s">
        <v>1283</v>
      </c>
      <c r="AM152" s="93" t="s">
        <v>1284</v>
      </c>
      <c r="AN152" s="93" t="s">
        <v>1285</v>
      </c>
      <c r="AO152" s="93" t="s">
        <v>1286</v>
      </c>
      <c r="AP152" s="93" t="s">
        <v>1287</v>
      </c>
      <c r="AQ152" s="93" t="s">
        <v>1288</v>
      </c>
      <c r="AR152" s="93" t="s">
        <v>1289</v>
      </c>
    </row>
    <row r="153" spans="1:44" ht="19.5" customHeight="1" x14ac:dyDescent="0.2">
      <c r="A153" s="50"/>
      <c r="B153" s="103"/>
      <c r="C153" s="107"/>
      <c r="D153" s="49"/>
      <c r="E153" s="61"/>
      <c r="F153" s="61"/>
      <c r="G153" s="65"/>
      <c r="H153" s="65"/>
      <c r="I153" s="65"/>
      <c r="J153" s="65"/>
      <c r="K153" s="65"/>
      <c r="L153" s="65"/>
      <c r="M153" s="65"/>
      <c r="N153" s="65"/>
      <c r="O153" s="109"/>
      <c r="P153" s="107"/>
      <c r="Q153" s="107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17"/>
      <c r="AE153" s="102" t="s">
        <v>1699</v>
      </c>
      <c r="AF153" s="90" t="b">
        <v>0</v>
      </c>
      <c r="AG153" s="90" t="b">
        <f>FALSE</f>
        <v>0</v>
      </c>
      <c r="AH153" s="90" t="b">
        <f>FALSE</f>
        <v>0</v>
      </c>
      <c r="AI153" s="90" t="b">
        <f>FALSE</f>
        <v>0</v>
      </c>
      <c r="AJ153" s="90" t="b">
        <f>FALSE</f>
        <v>0</v>
      </c>
      <c r="AK153" s="90" t="b">
        <f>FALSE</f>
        <v>0</v>
      </c>
      <c r="AL153" s="90" t="b">
        <f>FALSE</f>
        <v>0</v>
      </c>
      <c r="AM153" s="90" t="b">
        <f>FALSE</f>
        <v>0</v>
      </c>
      <c r="AN153" s="90" t="b">
        <f>FALSE</f>
        <v>0</v>
      </c>
      <c r="AO153" s="90" t="b">
        <f>FALSE</f>
        <v>0</v>
      </c>
      <c r="AP153" s="90" t="b">
        <f>FALSE</f>
        <v>0</v>
      </c>
      <c r="AQ153" s="90" t="b">
        <f>FALSE</f>
        <v>0</v>
      </c>
      <c r="AR153" s="90" t="b">
        <f>FALSE</f>
        <v>0</v>
      </c>
    </row>
    <row r="154" spans="1:44" ht="19.5" customHeight="1" x14ac:dyDescent="0.2">
      <c r="A154" s="50"/>
      <c r="B154" s="741"/>
      <c r="C154" s="742"/>
      <c r="D154" s="742"/>
      <c r="E154" s="742"/>
      <c r="F154" s="742"/>
      <c r="G154" s="742"/>
      <c r="H154" s="51"/>
      <c r="I154" s="741"/>
      <c r="J154" s="742"/>
      <c r="K154" s="742"/>
      <c r="L154" s="742"/>
      <c r="M154" s="742"/>
      <c r="N154" s="742"/>
      <c r="O154" s="53"/>
      <c r="P154" s="741"/>
      <c r="Q154" s="742"/>
      <c r="R154" s="742"/>
      <c r="S154" s="742"/>
      <c r="T154" s="742"/>
      <c r="U154" s="742"/>
      <c r="V154" s="51"/>
      <c r="W154" s="741"/>
      <c r="X154" s="742"/>
      <c r="Y154" s="742"/>
      <c r="Z154" s="742"/>
      <c r="AA154" s="742"/>
      <c r="AB154" s="742"/>
      <c r="AC154" s="17"/>
      <c r="AE154" s="102" t="s">
        <v>1700</v>
      </c>
      <c r="AF154" s="90" t="b">
        <v>0</v>
      </c>
      <c r="AG154" s="90" t="b">
        <f>FALSE</f>
        <v>0</v>
      </c>
      <c r="AH154" s="90" t="b">
        <f>FALSE</f>
        <v>0</v>
      </c>
      <c r="AI154" s="90" t="b">
        <f>FALSE</f>
        <v>0</v>
      </c>
      <c r="AJ154" s="90" t="b">
        <f>FALSE</f>
        <v>0</v>
      </c>
      <c r="AK154" s="90" t="b">
        <f>FALSE</f>
        <v>0</v>
      </c>
      <c r="AL154" s="90" t="b">
        <f>FALSE</f>
        <v>0</v>
      </c>
      <c r="AM154" s="90" t="b">
        <f>FALSE</f>
        <v>0</v>
      </c>
      <c r="AN154" s="90" t="b">
        <v>0</v>
      </c>
      <c r="AO154" s="90" t="b">
        <f>FALSE</f>
        <v>0</v>
      </c>
      <c r="AP154" s="90" t="b">
        <f>FALSE</f>
        <v>0</v>
      </c>
      <c r="AQ154" s="90" t="b">
        <f>FALSE</f>
        <v>0</v>
      </c>
      <c r="AR154" s="90" t="b">
        <f>FALSE</f>
        <v>0</v>
      </c>
    </row>
    <row r="155" spans="1:44" ht="19.5" customHeight="1" x14ac:dyDescent="0.2">
      <c r="A155" s="50"/>
      <c r="B155" s="378" t="str">
        <f>IF($H$1="English",'Machining data ENG'!B155,IF($H$1="Deutsch",'Machining data DE'!B155,IF($H$1="英文",'Machining data CHN'!B155)))</f>
        <v>Funktion</v>
      </c>
      <c r="C155" s="378"/>
      <c r="D155" s="378"/>
      <c r="E155" s="378"/>
      <c r="F155" s="378"/>
      <c r="G155" s="378"/>
      <c r="H155" s="378"/>
      <c r="I155" s="378" t="str">
        <f>IF($H$1="English",'Machining data ENG'!I155,IF($H$1="Deutsch",'Machining data DE'!I155,IF($H$1="英文",'Machining data CHN'!I155)))</f>
        <v>Name</v>
      </c>
      <c r="J155" s="378"/>
      <c r="K155" s="378"/>
      <c r="L155" s="378"/>
      <c r="M155" s="463"/>
      <c r="N155" s="378"/>
      <c r="O155" s="464"/>
      <c r="P155" s="378" t="str">
        <f>IF($H$1="English",'Machining data ENG'!P155,IF($H$1="Deutsch",'Machining data DE'!P155,IF($H$1="英文",'Machining data CHN'!P155)))</f>
        <v>Datum</v>
      </c>
      <c r="Q155" s="378"/>
      <c r="R155" s="378"/>
      <c r="S155" s="378"/>
      <c r="T155" s="378"/>
      <c r="U155" s="378"/>
      <c r="V155" s="378"/>
      <c r="W155" s="378" t="str">
        <f>IF($H$1="English",'Machining data ENG'!W155,IF($H$1="Deutsch",'Machining data DE'!W155,IF($H$1="英文",'Machining data CHN'!W155)))</f>
        <v>Unterschrift</v>
      </c>
      <c r="X155" s="378"/>
      <c r="Y155" s="378"/>
      <c r="Z155" s="378"/>
      <c r="AA155" s="378"/>
      <c r="AB155" s="378"/>
      <c r="AC155" s="17"/>
      <c r="AE155" s="102" t="s">
        <v>1701</v>
      </c>
      <c r="AF155" s="90" t="b">
        <f>FALSE</f>
        <v>0</v>
      </c>
      <c r="AG155" s="90" t="b">
        <f>FALSE</f>
        <v>0</v>
      </c>
      <c r="AH155" s="90" t="b">
        <f>FALSE</f>
        <v>0</v>
      </c>
      <c r="AI155" s="90" t="b">
        <f>FALSE</f>
        <v>0</v>
      </c>
      <c r="AJ155" s="90" t="b">
        <f>FALSE</f>
        <v>0</v>
      </c>
      <c r="AK155" s="90" t="b">
        <f>FALSE</f>
        <v>0</v>
      </c>
      <c r="AL155" s="90" t="b">
        <f>FALSE</f>
        <v>0</v>
      </c>
      <c r="AM155" s="90" t="b">
        <f>FALSE</f>
        <v>0</v>
      </c>
      <c r="AN155" s="90" t="b">
        <f>FALSE</f>
        <v>0</v>
      </c>
      <c r="AO155" s="90" t="b">
        <f>FALSE</f>
        <v>0</v>
      </c>
      <c r="AP155" s="90" t="b">
        <f>FALSE</f>
        <v>0</v>
      </c>
      <c r="AQ155" s="90" t="b">
        <f>FALSE</f>
        <v>0</v>
      </c>
      <c r="AR155" s="90" t="b">
        <f>FALSE</f>
        <v>0</v>
      </c>
    </row>
    <row r="156" spans="1:44" ht="19.5" customHeight="1" x14ac:dyDescent="0.2">
      <c r="A156" s="50"/>
      <c r="B156" s="736" t="str">
        <f>IF($H$1="English",'Machining data ENG'!B156,IF($H$1="Deutsch",'Machining data DE'!B156,IF($H$1="英文",'Machining data CHN'!B156)))</f>
        <v>(Keine Unterschrift nötig, wenn dieses Dokument über die Online-FS Anwendung im Extranet an Brose gesendet wird)</v>
      </c>
      <c r="C156" s="736"/>
      <c r="D156" s="736"/>
      <c r="E156" s="736"/>
      <c r="F156" s="736"/>
      <c r="G156" s="736"/>
      <c r="H156" s="736"/>
      <c r="I156" s="736"/>
      <c r="J156" s="736"/>
      <c r="K156" s="736"/>
      <c r="L156" s="736"/>
      <c r="M156" s="736"/>
      <c r="N156" s="736"/>
      <c r="O156" s="736"/>
      <c r="P156" s="736"/>
      <c r="Q156" s="736"/>
      <c r="R156" s="736"/>
      <c r="S156" s="736"/>
      <c r="T156" s="736"/>
      <c r="U156" s="736"/>
      <c r="V156" s="736"/>
      <c r="W156" s="736"/>
      <c r="X156" s="736"/>
      <c r="Y156" s="736"/>
      <c r="Z156" s="736"/>
      <c r="AA156" s="736"/>
      <c r="AB156" s="736"/>
      <c r="AC156" s="17"/>
      <c r="AE156" s="102" t="s">
        <v>1702</v>
      </c>
      <c r="AF156" s="90" t="b">
        <f>FALSE</f>
        <v>0</v>
      </c>
      <c r="AG156" s="90" t="b">
        <f>FALSE</f>
        <v>0</v>
      </c>
      <c r="AH156" s="90" t="b">
        <f>FALSE</f>
        <v>0</v>
      </c>
      <c r="AI156" s="90" t="b">
        <f>FALSE</f>
        <v>0</v>
      </c>
      <c r="AJ156" s="90" t="b">
        <f>FALSE</f>
        <v>0</v>
      </c>
      <c r="AK156" s="90" t="b">
        <f>FALSE</f>
        <v>0</v>
      </c>
      <c r="AL156" s="90" t="b">
        <f>FALSE</f>
        <v>0</v>
      </c>
      <c r="AM156" s="90" t="b">
        <f>FALSE</f>
        <v>0</v>
      </c>
      <c r="AN156" s="90" t="b">
        <f>FALSE</f>
        <v>0</v>
      </c>
      <c r="AO156" s="90" t="b">
        <f>FALSE</f>
        <v>0</v>
      </c>
      <c r="AP156" s="90" t="b">
        <f>FALSE</f>
        <v>0</v>
      </c>
      <c r="AQ156" s="90" t="b">
        <f>FALSE</f>
        <v>0</v>
      </c>
      <c r="AR156" s="90" t="b">
        <f>FALSE</f>
        <v>0</v>
      </c>
    </row>
    <row r="157" spans="1:44" ht="19.5" customHeight="1" x14ac:dyDescent="0.2">
      <c r="A157" s="50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2"/>
      <c r="N157" s="51"/>
      <c r="O157" s="53"/>
      <c r="P157" s="61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17"/>
      <c r="AE157" s="102" t="s">
        <v>1683</v>
      </c>
      <c r="AF157" s="90" t="b">
        <f>FALSE</f>
        <v>0</v>
      </c>
      <c r="AG157" s="90" t="b">
        <f>FALSE</f>
        <v>0</v>
      </c>
      <c r="AH157" s="90" t="b">
        <f>FALSE</f>
        <v>0</v>
      </c>
      <c r="AI157" s="90" t="b">
        <f>FALSE</f>
        <v>0</v>
      </c>
      <c r="AJ157" s="90" t="b">
        <f>FALSE</f>
        <v>0</v>
      </c>
      <c r="AK157" s="90" t="b">
        <f>FALSE</f>
        <v>0</v>
      </c>
      <c r="AL157" s="90" t="b">
        <f>FALSE</f>
        <v>0</v>
      </c>
      <c r="AM157" s="90" t="b">
        <f>FALSE</f>
        <v>0</v>
      </c>
      <c r="AN157" s="90" t="b">
        <f>FALSE</f>
        <v>0</v>
      </c>
      <c r="AO157" s="90" t="b">
        <f>FALSE</f>
        <v>0</v>
      </c>
      <c r="AP157" s="90" t="b">
        <f>FALSE</f>
        <v>0</v>
      </c>
      <c r="AQ157" s="90" t="b">
        <f>FALSE</f>
        <v>0</v>
      </c>
      <c r="AR157" s="90" t="b">
        <f>FALSE</f>
        <v>0</v>
      </c>
    </row>
    <row r="158" spans="1:44" ht="19.5" customHeight="1" x14ac:dyDescent="0.2">
      <c r="A158" s="50"/>
      <c r="P158" s="84"/>
      <c r="Q158" s="85"/>
      <c r="R158" s="11"/>
      <c r="S158" s="84"/>
      <c r="T158" s="737"/>
      <c r="U158" s="737"/>
      <c r="V158" s="737"/>
      <c r="W158" s="737"/>
      <c r="X158" s="737"/>
      <c r="Y158" s="737"/>
      <c r="Z158" s="737"/>
      <c r="AA158" s="737"/>
      <c r="AB158" s="737"/>
      <c r="AC158" s="17"/>
      <c r="AE158" s="102" t="s">
        <v>1682</v>
      </c>
      <c r="AF158" s="90" t="b">
        <f>FALSE</f>
        <v>0</v>
      </c>
      <c r="AG158" s="90" t="b">
        <f>FALSE</f>
        <v>0</v>
      </c>
      <c r="AH158" s="90" t="b">
        <f>FALSE</f>
        <v>0</v>
      </c>
      <c r="AI158" s="90" t="b">
        <f>FALSE</f>
        <v>0</v>
      </c>
      <c r="AJ158" s="90" t="b">
        <f>FALSE</f>
        <v>0</v>
      </c>
      <c r="AK158" s="90" t="b">
        <f>FALSE</f>
        <v>0</v>
      </c>
      <c r="AL158" s="90" t="b">
        <f>FALSE</f>
        <v>0</v>
      </c>
      <c r="AM158" s="90" t="b">
        <f>FALSE</f>
        <v>0</v>
      </c>
      <c r="AN158" s="90" t="b">
        <f>FALSE</f>
        <v>0</v>
      </c>
      <c r="AO158" s="90" t="b">
        <f>FALSE</f>
        <v>0</v>
      </c>
      <c r="AP158" s="90" t="b">
        <f>FALSE</f>
        <v>0</v>
      </c>
      <c r="AQ158" s="90" t="b">
        <f>FALSE</f>
        <v>0</v>
      </c>
      <c r="AR158" s="90" t="b">
        <v>0</v>
      </c>
    </row>
    <row r="159" spans="1:44" ht="19.5" customHeight="1" x14ac:dyDescent="0.2">
      <c r="A159" s="50"/>
      <c r="AC159" s="17"/>
      <c r="AE159" s="102" t="s">
        <v>1684</v>
      </c>
      <c r="AF159" s="90" t="b">
        <f>FALSE</f>
        <v>0</v>
      </c>
      <c r="AG159" s="90" t="b">
        <f>FALSE</f>
        <v>0</v>
      </c>
      <c r="AH159" s="90" t="b">
        <f>FALSE</f>
        <v>0</v>
      </c>
      <c r="AI159" s="90" t="b">
        <f>FALSE</f>
        <v>0</v>
      </c>
      <c r="AJ159" s="90" t="b">
        <f>FALSE</f>
        <v>0</v>
      </c>
      <c r="AK159" s="90" t="b">
        <f>FALSE</f>
        <v>0</v>
      </c>
      <c r="AL159" s="90" t="b">
        <f>FALSE</f>
        <v>0</v>
      </c>
      <c r="AM159" s="90" t="b">
        <f>FALSE</f>
        <v>0</v>
      </c>
      <c r="AN159" s="90" t="b">
        <f>FALSE</f>
        <v>0</v>
      </c>
      <c r="AO159" s="90" t="b">
        <f>FALSE</f>
        <v>0</v>
      </c>
      <c r="AP159" s="90" t="b">
        <f>FALSE</f>
        <v>0</v>
      </c>
      <c r="AQ159" s="90" t="b">
        <f>FALSE</f>
        <v>0</v>
      </c>
      <c r="AR159" s="90" t="b">
        <f>FALSE</f>
        <v>0</v>
      </c>
    </row>
    <row r="160" spans="1:44" ht="19.5" customHeight="1" x14ac:dyDescent="0.2">
      <c r="A160" s="50"/>
      <c r="AC160" s="17"/>
      <c r="AE160" s="102" t="s">
        <v>1685</v>
      </c>
      <c r="AF160" s="90" t="b">
        <f>FALSE</f>
        <v>0</v>
      </c>
      <c r="AG160" s="90" t="b">
        <f>FALSE</f>
        <v>0</v>
      </c>
      <c r="AH160" s="90" t="b">
        <f>FALSE</f>
        <v>0</v>
      </c>
      <c r="AI160" s="90" t="b">
        <f>FALSE</f>
        <v>0</v>
      </c>
      <c r="AJ160" s="90" t="b">
        <f>FALSE</f>
        <v>0</v>
      </c>
      <c r="AK160" s="90" t="b">
        <f>FALSE</f>
        <v>0</v>
      </c>
      <c r="AL160" s="90" t="b">
        <f>FALSE</f>
        <v>0</v>
      </c>
      <c r="AM160" s="90" t="b">
        <f>FALSE</f>
        <v>0</v>
      </c>
      <c r="AN160" s="90" t="b">
        <f>FALSE</f>
        <v>0</v>
      </c>
      <c r="AO160" s="90" t="b">
        <f>FALSE</f>
        <v>0</v>
      </c>
      <c r="AP160" s="90" t="b">
        <f>FALSE</f>
        <v>0</v>
      </c>
      <c r="AQ160" s="90" t="b">
        <f>FALSE</f>
        <v>0</v>
      </c>
      <c r="AR160" s="90" t="b">
        <f>FALSE</f>
        <v>0</v>
      </c>
    </row>
    <row r="161" spans="1:44" ht="19.5" customHeight="1" x14ac:dyDescent="0.2">
      <c r="A161" s="50"/>
      <c r="AC161" s="17"/>
      <c r="AE161" s="102" t="s">
        <v>1686</v>
      </c>
      <c r="AF161" s="90" t="b">
        <f>FALSE</f>
        <v>0</v>
      </c>
      <c r="AG161" s="90" t="b">
        <f>FALSE</f>
        <v>0</v>
      </c>
      <c r="AH161" s="90" t="b">
        <f>FALSE</f>
        <v>0</v>
      </c>
      <c r="AI161" s="90" t="b">
        <f>FALSE</f>
        <v>0</v>
      </c>
      <c r="AJ161" s="90" t="b">
        <f>FALSE</f>
        <v>0</v>
      </c>
      <c r="AK161" s="90" t="b">
        <f>FALSE</f>
        <v>0</v>
      </c>
      <c r="AL161" s="90" t="b">
        <f>FALSE</f>
        <v>0</v>
      </c>
      <c r="AM161" s="90" t="b">
        <f>FALSE</f>
        <v>0</v>
      </c>
      <c r="AN161" s="90" t="b">
        <f>FALSE</f>
        <v>0</v>
      </c>
      <c r="AO161" s="90" t="b">
        <f>FALSE</f>
        <v>0</v>
      </c>
      <c r="AP161" s="90" t="b">
        <f>FALSE</f>
        <v>0</v>
      </c>
      <c r="AQ161" s="90" t="b">
        <f>FALSE</f>
        <v>0</v>
      </c>
      <c r="AR161" s="90" t="b">
        <f>FALSE</f>
        <v>0</v>
      </c>
    </row>
    <row r="162" spans="1:44" ht="19.5" customHeight="1" x14ac:dyDescent="0.2">
      <c r="A162" s="130"/>
      <c r="AC162" s="17"/>
      <c r="AE162" s="102" t="s">
        <v>1687</v>
      </c>
      <c r="AF162" s="89"/>
      <c r="AG162" s="89"/>
      <c r="AH162" s="89"/>
      <c r="AI162" s="89"/>
    </row>
    <row r="163" spans="1:44" ht="19.5" customHeight="1" x14ac:dyDescent="0.2">
      <c r="A163" s="50"/>
      <c r="AC163" s="17"/>
      <c r="AE163" s="102" t="s">
        <v>1688</v>
      </c>
      <c r="AF163" s="90" t="b">
        <v>0</v>
      </c>
      <c r="AG163" s="90" t="b">
        <f>FALSE</f>
        <v>0</v>
      </c>
      <c r="AH163" s="89"/>
      <c r="AI163" s="89"/>
    </row>
    <row r="164" spans="1:44" ht="19.5" customHeight="1" x14ac:dyDescent="0.2">
      <c r="A164" s="50"/>
      <c r="AC164" s="17"/>
      <c r="AE164" s="102" t="s">
        <v>1689</v>
      </c>
      <c r="AF164" s="90" t="b">
        <v>0</v>
      </c>
      <c r="AG164" s="90" t="b">
        <v>0</v>
      </c>
      <c r="AH164" s="90" t="b">
        <f>FALSE</f>
        <v>0</v>
      </c>
      <c r="AI164" s="90" t="b">
        <f>FALSE</f>
        <v>0</v>
      </c>
    </row>
    <row r="165" spans="1:44" ht="19.5" customHeight="1" x14ac:dyDescent="0.2">
      <c r="A165" s="50"/>
      <c r="AC165" s="17"/>
      <c r="AE165" s="102" t="s">
        <v>1690</v>
      </c>
      <c r="AF165" s="90" t="b">
        <v>0</v>
      </c>
      <c r="AG165" s="90" t="b">
        <v>0</v>
      </c>
      <c r="AH165" s="90" t="b">
        <f>FALSE</f>
        <v>0</v>
      </c>
      <c r="AI165" s="90" t="b">
        <f>FALSE</f>
        <v>0</v>
      </c>
    </row>
    <row r="166" spans="1:44" ht="19.5" customHeight="1" x14ac:dyDescent="0.2">
      <c r="A166" s="50"/>
      <c r="AC166" s="17"/>
      <c r="AE166" s="102" t="s">
        <v>1703</v>
      </c>
      <c r="AF166" s="90" t="b">
        <v>0</v>
      </c>
      <c r="AG166" s="90" t="b">
        <v>0</v>
      </c>
      <c r="AH166" s="89"/>
      <c r="AI166" s="89"/>
    </row>
    <row r="167" spans="1:44" ht="19.5" customHeight="1" x14ac:dyDescent="0.2">
      <c r="A167" s="50"/>
      <c r="AC167" s="17"/>
      <c r="AE167" s="102" t="s">
        <v>1341</v>
      </c>
      <c r="AF167" s="89"/>
      <c r="AG167" s="89"/>
      <c r="AH167" s="89"/>
      <c r="AI167" s="89"/>
    </row>
    <row r="168" spans="1:44" ht="19.5" customHeight="1" x14ac:dyDescent="0.2">
      <c r="A168" s="50"/>
      <c r="AC168" s="17"/>
      <c r="AE168" s="102" t="s">
        <v>1342</v>
      </c>
      <c r="AF168" s="89"/>
      <c r="AG168" s="89"/>
      <c r="AH168" s="90" t="b">
        <v>0</v>
      </c>
      <c r="AI168" s="94">
        <f>IF(AH168=TRUE,1,0)</f>
        <v>0</v>
      </c>
      <c r="AJ168" s="90" t="b">
        <f>FALSE</f>
        <v>0</v>
      </c>
      <c r="AK168" s="94">
        <f>IF(AJ168=TRUE,1,0)</f>
        <v>0</v>
      </c>
    </row>
    <row r="169" spans="1:44" ht="19.5" customHeight="1" x14ac:dyDescent="0.2">
      <c r="A169" s="50"/>
      <c r="AC169" s="17"/>
      <c r="AE169" s="102" t="s">
        <v>1343</v>
      </c>
      <c r="AF169" s="90" t="b">
        <f>FALSE</f>
        <v>0</v>
      </c>
      <c r="AG169" s="90" t="b">
        <f>FALSE</f>
        <v>0</v>
      </c>
      <c r="AH169" s="90" t="b">
        <v>0</v>
      </c>
      <c r="AI169" s="94">
        <f>IF(AH169=TRUE,1,0)</f>
        <v>0</v>
      </c>
      <c r="AJ169" s="90" t="b">
        <f>FALSE</f>
        <v>0</v>
      </c>
      <c r="AK169" s="94">
        <f>IF(AJ169=TRUE,1,0)</f>
        <v>0</v>
      </c>
    </row>
    <row r="170" spans="1:44" ht="19.5" customHeight="1" x14ac:dyDescent="0.2">
      <c r="A170" s="50"/>
      <c r="AC170" s="17"/>
      <c r="AE170" s="102" t="s">
        <v>1344</v>
      </c>
      <c r="AF170" s="90" t="b">
        <f>FALSE</f>
        <v>0</v>
      </c>
      <c r="AG170" s="90" t="b">
        <f>FALSE</f>
        <v>0</v>
      </c>
      <c r="AH170" s="90" t="b">
        <v>0</v>
      </c>
      <c r="AI170" s="94">
        <f>IF(AH170=TRUE,1,0)</f>
        <v>0</v>
      </c>
      <c r="AJ170" s="90" t="b">
        <f>FALSE</f>
        <v>0</v>
      </c>
      <c r="AK170" s="94">
        <f>IF(AJ170=TRUE,1,0)</f>
        <v>0</v>
      </c>
    </row>
    <row r="171" spans="1:44" ht="19.5" customHeight="1" x14ac:dyDescent="0.2">
      <c r="A171" s="50"/>
      <c r="AC171" s="17"/>
      <c r="AE171" s="102" t="s">
        <v>1704</v>
      </c>
      <c r="AF171" s="90" t="b">
        <f>FALSE</f>
        <v>0</v>
      </c>
      <c r="AG171" s="89"/>
      <c r="AH171" s="90" t="b">
        <v>0</v>
      </c>
      <c r="AI171" s="94">
        <f>IF(AH171=TRUE,1,0)</f>
        <v>0</v>
      </c>
      <c r="AJ171" s="90" t="b">
        <v>0</v>
      </c>
      <c r="AK171" s="94">
        <f>IF(AJ171=TRUE,1,0)</f>
        <v>0</v>
      </c>
    </row>
    <row r="172" spans="1:44" ht="19.5" customHeight="1" x14ac:dyDescent="0.2">
      <c r="A172" s="50"/>
      <c r="AC172" s="17"/>
      <c r="AE172" s="102" t="s">
        <v>1345</v>
      </c>
      <c r="AF172" s="89"/>
      <c r="AG172" s="89"/>
      <c r="AH172" s="89"/>
      <c r="AI172" s="92" t="b">
        <f>IF(SUM(AI168:AI171)&gt;1,TRUE,FALSE)</f>
        <v>0</v>
      </c>
      <c r="AK172" s="92" t="b">
        <f>IF(SUM(AK168:AK171)&gt;1,TRUE,FALSE)</f>
        <v>0</v>
      </c>
    </row>
    <row r="173" spans="1:44" ht="19.5" customHeight="1" x14ac:dyDescent="0.2">
      <c r="A173" s="50"/>
      <c r="AC173" s="17"/>
      <c r="AE173" s="102" t="s">
        <v>1346</v>
      </c>
      <c r="AF173" s="90" t="b">
        <f>FALSE</f>
        <v>0</v>
      </c>
      <c r="AG173" s="90" t="b">
        <f>FALSE</f>
        <v>0</v>
      </c>
      <c r="AH173" s="89"/>
      <c r="AI173" s="89"/>
    </row>
    <row r="174" spans="1:44" ht="19.5" customHeight="1" x14ac:dyDescent="0.2">
      <c r="A174" s="49"/>
      <c r="AC174" s="17"/>
      <c r="AE174" s="102" t="s">
        <v>1347</v>
      </c>
      <c r="AF174" s="89"/>
      <c r="AG174" s="89"/>
      <c r="AH174" s="89"/>
      <c r="AI174" s="89"/>
    </row>
    <row r="175" spans="1:44" ht="19.5" customHeight="1" x14ac:dyDescent="0.2">
      <c r="A175" s="49"/>
      <c r="AC175" s="17"/>
      <c r="AE175" s="102" t="s">
        <v>1348</v>
      </c>
      <c r="AF175" s="90" t="b">
        <f>FALSE</f>
        <v>0</v>
      </c>
      <c r="AG175" s="90" t="b">
        <f>FALSE</f>
        <v>0</v>
      </c>
      <c r="AH175" s="90" t="b">
        <v>0</v>
      </c>
      <c r="AI175" s="90" t="b">
        <v>0</v>
      </c>
    </row>
    <row r="176" spans="1:44" ht="19.5" customHeight="1" x14ac:dyDescent="0.2">
      <c r="A176" s="49"/>
      <c r="AC176" s="17"/>
      <c r="AE176" s="102" t="s">
        <v>1705</v>
      </c>
      <c r="AF176" s="89"/>
      <c r="AG176" s="89"/>
      <c r="AH176" s="89"/>
      <c r="AI176" s="89"/>
    </row>
    <row r="177" spans="1:39" ht="19.5" customHeight="1" x14ac:dyDescent="0.2">
      <c r="A177" s="49"/>
      <c r="AC177" s="17"/>
      <c r="AE177" s="102" t="s">
        <v>1706</v>
      </c>
      <c r="AF177" s="90" t="b">
        <f>FALSE</f>
        <v>0</v>
      </c>
      <c r="AG177" s="90" t="b">
        <v>0</v>
      </c>
      <c r="AH177" s="95" t="str">
        <f>HLOOKUP(Language!$B$2,Language!$C$12:$H$400,318)</f>
        <v>Only name the final step of treatment</v>
      </c>
      <c r="AI177" s="89"/>
      <c r="AJ177" s="89"/>
      <c r="AK177" s="89"/>
      <c r="AL177" s="89"/>
    </row>
    <row r="178" spans="1:39" ht="19.5" customHeight="1" x14ac:dyDescent="0.2">
      <c r="A178" s="50"/>
      <c r="AC178" s="17"/>
      <c r="AE178" s="102" t="s">
        <v>1824</v>
      </c>
      <c r="AF178" s="90" t="b">
        <f>FALSE</f>
        <v>0</v>
      </c>
      <c r="AG178" s="90" t="b">
        <f>FALSE</f>
        <v>0</v>
      </c>
      <c r="AH178" s="95" t="str">
        <f>HLOOKUP(Language!$B$2,Language!$C$12:$H$400,319)</f>
        <v>Please give below more details to the surface quality</v>
      </c>
      <c r="AI178" s="89"/>
      <c r="AJ178" s="89"/>
      <c r="AK178" s="89"/>
      <c r="AL178" s="89"/>
    </row>
    <row r="179" spans="1:39" ht="19.5" customHeight="1" x14ac:dyDescent="0.2">
      <c r="A179" s="50"/>
      <c r="AC179" s="17"/>
      <c r="AE179" s="102" t="s">
        <v>1349</v>
      </c>
      <c r="AF179" s="90" t="b">
        <f>FALSE</f>
        <v>0</v>
      </c>
      <c r="AG179" s="90" t="b">
        <f>FALSE</f>
        <v>0</v>
      </c>
      <c r="AH179" s="95" t="str">
        <f>HLOOKUP(Language!$B$2,Language!$C$12:$H$400,320)</f>
        <v>Please review your entries</v>
      </c>
      <c r="AI179" s="89"/>
      <c r="AJ179" s="89"/>
      <c r="AK179" s="89"/>
      <c r="AL179" s="89"/>
    </row>
    <row r="180" spans="1:39" ht="19.5" customHeight="1" x14ac:dyDescent="0.2">
      <c r="A180" s="50"/>
      <c r="AC180" s="17"/>
      <c r="AE180" s="102" t="s">
        <v>1707</v>
      </c>
      <c r="AF180" s="90" t="b">
        <f>FALSE</f>
        <v>0</v>
      </c>
      <c r="AG180" s="90" t="b">
        <f>FALSE</f>
        <v>0</v>
      </c>
      <c r="AH180" s="95" t="str">
        <f>HLOOKUP(Language!$B$2,Language!$C$12:$H$400,321)</f>
        <v>Eroding structure (VDI3400) Ref. XX</v>
      </c>
      <c r="AI180" s="89"/>
      <c r="AJ180" s="89"/>
      <c r="AK180" s="89"/>
      <c r="AL180" s="89"/>
    </row>
    <row r="181" spans="1:39" ht="19.5" customHeight="1" x14ac:dyDescent="0.2">
      <c r="A181" s="50"/>
      <c r="AC181" s="17"/>
      <c r="AE181" s="102" t="s">
        <v>1350</v>
      </c>
      <c r="AF181" s="95"/>
      <c r="AG181" s="89"/>
      <c r="AH181" s="95" t="str">
        <f>HLOOKUP(Language!$B$2,Language!$C$12:$H$400,322)</f>
        <v>Graining</v>
      </c>
      <c r="AI181" s="89"/>
      <c r="AJ181" s="89"/>
      <c r="AK181" s="89"/>
      <c r="AL181" s="89"/>
    </row>
    <row r="182" spans="1:39" ht="19.5" customHeight="1" x14ac:dyDescent="0.2">
      <c r="A182" s="50"/>
      <c r="AC182" s="17"/>
      <c r="AE182" s="102" t="s">
        <v>1839</v>
      </c>
      <c r="AF182" s="95"/>
      <c r="AG182" s="89"/>
      <c r="AH182" s="95" t="str">
        <f>HLOOKUP(Language!$B$2,Language!$C$12:$H$400,323)</f>
        <v>Type of graining / depth of graining</v>
      </c>
      <c r="AI182" s="89"/>
      <c r="AJ182" s="89"/>
      <c r="AK182" s="89"/>
      <c r="AL182" s="89"/>
      <c r="AM182" s="11"/>
    </row>
    <row r="183" spans="1:39" ht="19.5" hidden="1" customHeight="1" x14ac:dyDescent="0.2">
      <c r="A183" s="50"/>
      <c r="AC183" s="17"/>
      <c r="AE183" s="102" t="s">
        <v>1840</v>
      </c>
      <c r="AF183" s="95"/>
      <c r="AG183" s="89"/>
    </row>
    <row r="184" spans="1:39" ht="9.75" customHeight="1" x14ac:dyDescent="0.2">
      <c r="A184" s="50"/>
      <c r="AC184" s="17"/>
      <c r="AE184" s="102" t="s">
        <v>1740</v>
      </c>
      <c r="AF184" s="95"/>
      <c r="AG184" s="89"/>
      <c r="AH184" s="89"/>
      <c r="AI184" s="89"/>
    </row>
    <row r="185" spans="1:39" ht="19.5" customHeight="1" x14ac:dyDescent="0.2">
      <c r="A185" s="50"/>
      <c r="AC185" s="17"/>
      <c r="AE185" s="102" t="s">
        <v>1708</v>
      </c>
      <c r="AF185" s="95"/>
      <c r="AG185" s="89"/>
      <c r="AH185" s="89"/>
      <c r="AI185" s="89"/>
    </row>
    <row r="186" spans="1:39" ht="19.5" customHeight="1" x14ac:dyDescent="0.2">
      <c r="A186" s="50"/>
      <c r="AC186" s="17"/>
      <c r="AE186" s="102" t="s">
        <v>1709</v>
      </c>
      <c r="AF186" s="95"/>
      <c r="AG186" s="89"/>
      <c r="AH186" s="90" t="b">
        <v>0</v>
      </c>
      <c r="AI186" s="90" t="b">
        <v>0</v>
      </c>
    </row>
    <row r="187" spans="1:39" ht="19.5" customHeight="1" x14ac:dyDescent="0.2">
      <c r="A187" s="50"/>
      <c r="AC187" s="17"/>
      <c r="AE187" s="102" t="s">
        <v>1710</v>
      </c>
      <c r="AF187" s="90" t="b">
        <v>0</v>
      </c>
      <c r="AG187" s="90" t="b">
        <v>0</v>
      </c>
      <c r="AH187" s="90" t="b">
        <v>0</v>
      </c>
      <c r="AI187" s="89"/>
    </row>
    <row r="188" spans="1:39" ht="19.5" customHeight="1" x14ac:dyDescent="0.2">
      <c r="A188" s="50"/>
      <c r="AC188" s="17"/>
      <c r="AE188" s="102" t="s">
        <v>1711</v>
      </c>
      <c r="AF188" s="90" t="b">
        <v>0</v>
      </c>
      <c r="AG188" s="90" t="b">
        <v>0</v>
      </c>
      <c r="AH188" s="90" t="b">
        <v>0</v>
      </c>
      <c r="AI188" s="89"/>
    </row>
    <row r="189" spans="1:39" ht="19.5" customHeight="1" x14ac:dyDescent="0.2">
      <c r="A189" s="50"/>
      <c r="AC189" s="17"/>
      <c r="AE189" s="102" t="s">
        <v>1712</v>
      </c>
      <c r="AF189" s="90" t="b">
        <v>0</v>
      </c>
      <c r="AG189" s="90" t="b">
        <v>0</v>
      </c>
      <c r="AH189" s="90" t="b">
        <v>0</v>
      </c>
      <c r="AI189" s="90" t="b">
        <v>0</v>
      </c>
    </row>
    <row r="190" spans="1:39" ht="19.5" customHeight="1" x14ac:dyDescent="0.2">
      <c r="A190" s="50"/>
      <c r="AC190" s="17"/>
      <c r="AE190" s="102" t="s">
        <v>1351</v>
      </c>
      <c r="AF190" s="89"/>
      <c r="AG190" s="89"/>
      <c r="AH190" s="89"/>
      <c r="AI190" s="89"/>
    </row>
    <row r="191" spans="1:39" ht="19.5" customHeight="1" x14ac:dyDescent="0.2">
      <c r="A191" s="50"/>
      <c r="AC191" s="17"/>
      <c r="AE191" s="102" t="s">
        <v>1352</v>
      </c>
      <c r="AF191" s="89"/>
      <c r="AG191" s="89"/>
      <c r="AH191" s="90" t="b">
        <v>0</v>
      </c>
      <c r="AI191" s="90" t="b">
        <v>0</v>
      </c>
    </row>
    <row r="192" spans="1:39" ht="19.5" customHeight="1" x14ac:dyDescent="0.2">
      <c r="A192" s="50"/>
      <c r="AC192" s="17"/>
      <c r="AE192" s="102" t="s">
        <v>1353</v>
      </c>
      <c r="AF192" s="90" t="b">
        <v>0</v>
      </c>
      <c r="AG192" s="90" t="b">
        <v>0</v>
      </c>
      <c r="AH192" s="89"/>
      <c r="AI192" s="89"/>
    </row>
    <row r="193" spans="1:35" ht="19.5" customHeight="1" x14ac:dyDescent="0.2">
      <c r="A193" s="50"/>
      <c r="AC193" s="17"/>
      <c r="AE193" s="102" t="s">
        <v>1354</v>
      </c>
      <c r="AF193" s="90" t="b">
        <v>0</v>
      </c>
      <c r="AG193" s="90" t="b">
        <v>0</v>
      </c>
      <c r="AH193" s="89"/>
      <c r="AI193" s="89"/>
    </row>
    <row r="194" spans="1:35" ht="9.75" customHeight="1" x14ac:dyDescent="0.2">
      <c r="A194" s="50"/>
      <c r="AC194" s="17"/>
      <c r="AE194" s="18"/>
      <c r="AG194" s="11"/>
    </row>
    <row r="195" spans="1:35" ht="30" customHeight="1" x14ac:dyDescent="0.2">
      <c r="A195" s="50"/>
      <c r="AE195" s="18"/>
      <c r="AG195" s="11"/>
    </row>
    <row r="196" spans="1:35" ht="35.25" customHeight="1" x14ac:dyDescent="0.2">
      <c r="A196" s="50"/>
    </row>
    <row r="197" spans="1:35" ht="19.5" customHeight="1" x14ac:dyDescent="0.2">
      <c r="A197" s="50"/>
    </row>
    <row r="198" spans="1:35" ht="19.5" customHeight="1" x14ac:dyDescent="0.2">
      <c r="A198" s="50"/>
    </row>
    <row r="199" spans="1:35" ht="19.5" customHeight="1" x14ac:dyDescent="0.2">
      <c r="A199" s="50"/>
    </row>
    <row r="200" spans="1:35" ht="19.5" customHeight="1" x14ac:dyDescent="0.2"/>
    <row r="201" spans="1:35" ht="19.5" customHeight="1" x14ac:dyDescent="0.2"/>
    <row r="202" spans="1:35" ht="19.5" customHeight="1" x14ac:dyDescent="0.2"/>
    <row r="203" spans="1:35" ht="19.5" customHeight="1" x14ac:dyDescent="0.2"/>
    <row r="204" spans="1:35" ht="19.5" customHeight="1" x14ac:dyDescent="0.2"/>
    <row r="205" spans="1:35" ht="19.5" customHeight="1" x14ac:dyDescent="0.2"/>
    <row r="206" spans="1:35" ht="19.5" customHeight="1" x14ac:dyDescent="0.2"/>
    <row r="207" spans="1:35" ht="19.5" customHeight="1" x14ac:dyDescent="0.2"/>
    <row r="208" spans="1:35" ht="19.5" customHeight="1" x14ac:dyDescent="0.2"/>
    <row r="209" spans="2:58" ht="19.5" customHeight="1" x14ac:dyDescent="0.2"/>
    <row r="210" spans="2:58" ht="19.5" customHeight="1" x14ac:dyDescent="0.2"/>
    <row r="211" spans="2:58" ht="19.5" customHeight="1" x14ac:dyDescent="0.2"/>
    <row r="212" spans="2:58" ht="19.5" customHeight="1" x14ac:dyDescent="0.2"/>
    <row r="213" spans="2:58" ht="19.5" customHeight="1" x14ac:dyDescent="0.2"/>
    <row r="214" spans="2:58" s="3" customFormat="1" ht="19.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3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</row>
    <row r="215" spans="2:58" s="3" customFormat="1" ht="19.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3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</row>
    <row r="216" spans="2:58" s="3" customFormat="1" ht="19.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3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</row>
    <row r="217" spans="2:58" s="3" customFormat="1" ht="19.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3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</row>
    <row r="218" spans="2:58" s="3" customFormat="1" ht="19.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3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</row>
    <row r="219" spans="2:58" s="3" customFormat="1" ht="19.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3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</row>
    <row r="220" spans="2:58" s="3" customFormat="1" ht="19.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3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</row>
    <row r="221" spans="2:58" s="3" customFormat="1" ht="19.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3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</row>
    <row r="222" spans="2:58" s="3" customFormat="1" ht="19.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3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</row>
    <row r="223" spans="2:58" s="3" customFormat="1" ht="19.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3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</row>
    <row r="224" spans="2:58" s="3" customFormat="1" ht="19.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3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</row>
    <row r="225" spans="2:58" s="3" customFormat="1" ht="19.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3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</row>
    <row r="226" spans="2:58" s="3" customFormat="1" ht="19.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3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</row>
    <row r="227" spans="2:58" s="3" customFormat="1" ht="19.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3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</row>
    <row r="228" spans="2:58" s="3" customFormat="1" ht="19.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3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</row>
    <row r="229" spans="2:58" s="3" customFormat="1" ht="19.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3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</row>
    <row r="230" spans="2:58" s="3" customFormat="1" ht="19.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3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</row>
    <row r="231" spans="2:58" s="3" customFormat="1" ht="19.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3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</row>
    <row r="232" spans="2:58" s="3" customFormat="1" ht="19.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3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</row>
    <row r="233" spans="2:58" s="3" customFormat="1" ht="19.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3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</row>
    <row r="234" spans="2:58" s="3" customFormat="1" ht="19.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3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</row>
    <row r="235" spans="2:58" s="3" customFormat="1" ht="19.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3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</row>
    <row r="236" spans="2:58" s="3" customFormat="1" ht="19.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3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</row>
    <row r="237" spans="2:58" s="3" customFormat="1" ht="19.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3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</row>
    <row r="238" spans="2:58" s="3" customFormat="1" ht="19.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3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</row>
    <row r="239" spans="2:58" s="3" customFormat="1" ht="19.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3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</row>
    <row r="240" spans="2:58" s="3" customFormat="1" ht="19.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3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</row>
    <row r="241" spans="2:58" s="3" customFormat="1" ht="19.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3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</row>
    <row r="242" spans="2:58" s="3" customFormat="1" ht="19.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3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</row>
    <row r="243" spans="2:58" s="3" customFormat="1" ht="19.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3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</row>
    <row r="244" spans="2:58" s="3" customFormat="1" ht="19.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3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</row>
    <row r="245" spans="2:58" s="3" customFormat="1" ht="19.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3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</row>
    <row r="246" spans="2:58" s="3" customFormat="1" ht="19.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3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</row>
    <row r="247" spans="2:58" s="3" customFormat="1" ht="19.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3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</row>
    <row r="248" spans="2:58" s="3" customFormat="1" ht="19.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3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</row>
    <row r="249" spans="2:58" s="3" customFormat="1" ht="19.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3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</row>
  </sheetData>
  <sheetProtection algorithmName="SHA-512" hashValue="NZ3yyNdS3XwpJnh2b7xcrF2PKLjiqidZ9TP1oXfucAGVJO5NHPhbmY3VT9mZ34SSDPFHfRxeq81UKRy7I40tEg==" saltValue="/UvnpfXX0RNb4LkQUtuhyQ==" spinCount="100000" sheet="1" objects="1" scenarios="1"/>
  <mergeCells count="277">
    <mergeCell ref="B156:AB156"/>
    <mergeCell ref="T158:AB158"/>
    <mergeCell ref="P138:U138"/>
    <mergeCell ref="I139:M139"/>
    <mergeCell ref="I142:M142"/>
    <mergeCell ref="P142:T142"/>
    <mergeCell ref="I144:M144"/>
    <mergeCell ref="P144:T144"/>
    <mergeCell ref="I143:M143"/>
    <mergeCell ref="V138:AA138"/>
    <mergeCell ref="V139:AB139"/>
    <mergeCell ref="V142:AB142"/>
    <mergeCell ref="V143:AB143"/>
    <mergeCell ref="V144:AB144"/>
    <mergeCell ref="V145:AB145"/>
    <mergeCell ref="V146:AB146"/>
    <mergeCell ref="B154:G154"/>
    <mergeCell ref="I154:N154"/>
    <mergeCell ref="P154:U154"/>
    <mergeCell ref="W154:AB154"/>
    <mergeCell ref="H138:M138"/>
    <mergeCell ref="I145:M145"/>
    <mergeCell ref="P145:T145"/>
    <mergeCell ref="I146:M146"/>
    <mergeCell ref="D132:F132"/>
    <mergeCell ref="I132:M132"/>
    <mergeCell ref="P132:T132"/>
    <mergeCell ref="H118:I118"/>
    <mergeCell ref="J118:K118"/>
    <mergeCell ref="L118:M118"/>
    <mergeCell ref="I128:M128"/>
    <mergeCell ref="P128:T128"/>
    <mergeCell ref="I130:M130"/>
    <mergeCell ref="P130:T130"/>
    <mergeCell ref="H119:M119"/>
    <mergeCell ref="H120:M120"/>
    <mergeCell ref="K129:AB129"/>
    <mergeCell ref="V128:AB128"/>
    <mergeCell ref="V130:AB130"/>
    <mergeCell ref="V131:AB131"/>
    <mergeCell ref="V132:AB132"/>
    <mergeCell ref="I131:M131"/>
    <mergeCell ref="P131:T131"/>
    <mergeCell ref="H124:M124"/>
    <mergeCell ref="H125:M125"/>
    <mergeCell ref="V125:AB125"/>
    <mergeCell ref="P146:T146"/>
    <mergeCell ref="H111:M111"/>
    <mergeCell ref="P111:T111"/>
    <mergeCell ref="H115:N115"/>
    <mergeCell ref="V115:AB115"/>
    <mergeCell ref="H116:N116"/>
    <mergeCell ref="V116:AB116"/>
    <mergeCell ref="I110:M110"/>
    <mergeCell ref="P110:T110"/>
    <mergeCell ref="V110:AB110"/>
    <mergeCell ref="V111:AB111"/>
    <mergeCell ref="H112:M112"/>
    <mergeCell ref="H113:M113"/>
    <mergeCell ref="V119:AA119"/>
    <mergeCell ref="I134:M134"/>
    <mergeCell ref="O134:U134"/>
    <mergeCell ref="I137:M137"/>
    <mergeCell ref="P137:T137"/>
    <mergeCell ref="K133:AB133"/>
    <mergeCell ref="H135:M135"/>
    <mergeCell ref="H136:M136"/>
    <mergeCell ref="V135:AA135"/>
    <mergeCell ref="V136:AA136"/>
    <mergeCell ref="V137:AB137"/>
    <mergeCell ref="I107:M107"/>
    <mergeCell ref="P107:T107"/>
    <mergeCell ref="I109:M109"/>
    <mergeCell ref="P109:T109"/>
    <mergeCell ref="V99:AB99"/>
    <mergeCell ref="H100:N100"/>
    <mergeCell ref="V100:AB100"/>
    <mergeCell ref="H102:I102"/>
    <mergeCell ref="J102:K102"/>
    <mergeCell ref="L102:M102"/>
    <mergeCell ref="V103:AA103"/>
    <mergeCell ref="H103:M103"/>
    <mergeCell ref="H104:M104"/>
    <mergeCell ref="H99:N99"/>
    <mergeCell ref="V107:AB107"/>
    <mergeCell ref="V109:AB109"/>
    <mergeCell ref="I108:M108"/>
    <mergeCell ref="H98:N98"/>
    <mergeCell ref="I94:M94"/>
    <mergeCell ref="P94:T94"/>
    <mergeCell ref="I91:M91"/>
    <mergeCell ref="P91:T91"/>
    <mergeCell ref="I92:M92"/>
    <mergeCell ref="P92:T92"/>
    <mergeCell ref="V95:AB95"/>
    <mergeCell ref="V96:AB96"/>
    <mergeCell ref="V98:AB98"/>
    <mergeCell ref="I95:M95"/>
    <mergeCell ref="P95:T95"/>
    <mergeCell ref="H96:M96"/>
    <mergeCell ref="P96:T96"/>
    <mergeCell ref="P98:T98"/>
    <mergeCell ref="V91:AB91"/>
    <mergeCell ref="V92:AB92"/>
    <mergeCell ref="V93:AB93"/>
    <mergeCell ref="V94:AB94"/>
    <mergeCell ref="I93:M93"/>
    <mergeCell ref="P93:T93"/>
    <mergeCell ref="I90:M90"/>
    <mergeCell ref="P90:T90"/>
    <mergeCell ref="H80:N80"/>
    <mergeCell ref="V80:AB80"/>
    <mergeCell ref="H81:N81"/>
    <mergeCell ref="V81:AB81"/>
    <mergeCell ref="H82:N82"/>
    <mergeCell ref="H83:N83"/>
    <mergeCell ref="V82:AB82"/>
    <mergeCell ref="V83:AB83"/>
    <mergeCell ref="V86:AA86"/>
    <mergeCell ref="H86:M86"/>
    <mergeCell ref="H87:M87"/>
    <mergeCell ref="V90:AB90"/>
    <mergeCell ref="H78:M78"/>
    <mergeCell ref="P78:T78"/>
    <mergeCell ref="I75:M75"/>
    <mergeCell ref="P75:T75"/>
    <mergeCell ref="V75:AB75"/>
    <mergeCell ref="V77:AB77"/>
    <mergeCell ref="V78:AB78"/>
    <mergeCell ref="I73:M73"/>
    <mergeCell ref="P73:T73"/>
    <mergeCell ref="I74:M74"/>
    <mergeCell ref="P74:T74"/>
    <mergeCell ref="I71:M71"/>
    <mergeCell ref="P71:T71"/>
    <mergeCell ref="V73:AB73"/>
    <mergeCell ref="V74:AB74"/>
    <mergeCell ref="P77:T77"/>
    <mergeCell ref="I72:M72"/>
    <mergeCell ref="P72:T72"/>
    <mergeCell ref="V71:AB71"/>
    <mergeCell ref="V72:AB72"/>
    <mergeCell ref="P76:T76"/>
    <mergeCell ref="H76:M76"/>
    <mergeCell ref="E70:F70"/>
    <mergeCell ref="I70:M70"/>
    <mergeCell ref="P70:T70"/>
    <mergeCell ref="H63:N63"/>
    <mergeCell ref="V66:AA66"/>
    <mergeCell ref="H66:M66"/>
    <mergeCell ref="H67:M67"/>
    <mergeCell ref="V70:AB70"/>
    <mergeCell ref="H57:N57"/>
    <mergeCell ref="H58:N58"/>
    <mergeCell ref="H59:N59"/>
    <mergeCell ref="H60:N60"/>
    <mergeCell ref="H61:N61"/>
    <mergeCell ref="H62:N62"/>
    <mergeCell ref="V57:AB57"/>
    <mergeCell ref="V58:AB58"/>
    <mergeCell ref="V59:AB59"/>
    <mergeCell ref="V60:AB60"/>
    <mergeCell ref="M69:X69"/>
    <mergeCell ref="I50:M50"/>
    <mergeCell ref="P50:T50"/>
    <mergeCell ref="P51:T51"/>
    <mergeCell ref="V50:AB50"/>
    <mergeCell ref="V51:AB51"/>
    <mergeCell ref="H56:N56"/>
    <mergeCell ref="I52:M52"/>
    <mergeCell ref="P52:T52"/>
    <mergeCell ref="P53:T53"/>
    <mergeCell ref="H55:N55"/>
    <mergeCell ref="V53:AB53"/>
    <mergeCell ref="V56:AB56"/>
    <mergeCell ref="V52:AB52"/>
    <mergeCell ref="G53:M53"/>
    <mergeCell ref="I45:M45"/>
    <mergeCell ref="P45:T45"/>
    <mergeCell ref="I46:M46"/>
    <mergeCell ref="P46:T46"/>
    <mergeCell ref="V45:AB45"/>
    <mergeCell ref="V46:AB46"/>
    <mergeCell ref="I48:M48"/>
    <mergeCell ref="P48:T48"/>
    <mergeCell ref="I49:M49"/>
    <mergeCell ref="P49:T49"/>
    <mergeCell ref="V48:AB48"/>
    <mergeCell ref="V49:AB49"/>
    <mergeCell ref="P47:T47"/>
    <mergeCell ref="G47:M47"/>
    <mergeCell ref="C38:N38"/>
    <mergeCell ref="C39:N39"/>
    <mergeCell ref="Q38:AB38"/>
    <mergeCell ref="Q39:AB39"/>
    <mergeCell ref="E43:F43"/>
    <mergeCell ref="I43:M43"/>
    <mergeCell ref="P43:T43"/>
    <mergeCell ref="V43:AB43"/>
    <mergeCell ref="I44:M44"/>
    <mergeCell ref="P44:T44"/>
    <mergeCell ref="V44:AB44"/>
    <mergeCell ref="C40:N40"/>
    <mergeCell ref="Q40:AB40"/>
    <mergeCell ref="M42:W42"/>
    <mergeCell ref="H1:K2"/>
    <mergeCell ref="E44:F44"/>
    <mergeCell ref="E45:F45"/>
    <mergeCell ref="E46:F46"/>
    <mergeCell ref="I51:M51"/>
    <mergeCell ref="I77:M77"/>
    <mergeCell ref="P99:T99"/>
    <mergeCell ref="P100:T100"/>
    <mergeCell ref="P139:U139"/>
    <mergeCell ref="B9:J9"/>
    <mergeCell ref="B35:AB35"/>
    <mergeCell ref="X11:AA11"/>
    <mergeCell ref="X12:AA12"/>
    <mergeCell ref="I13:N13"/>
    <mergeCell ref="X13:Y13"/>
    <mergeCell ref="Z13:AB13"/>
    <mergeCell ref="B4:N4"/>
    <mergeCell ref="F5:N5"/>
    <mergeCell ref="T5:AB5"/>
    <mergeCell ref="F7:N7"/>
    <mergeCell ref="T7:AB7"/>
    <mergeCell ref="F8:N8"/>
    <mergeCell ref="T8:AB8"/>
    <mergeCell ref="B14:AC14"/>
    <mergeCell ref="P4:AB4"/>
    <mergeCell ref="V55:AB55"/>
    <mergeCell ref="V89:AB89"/>
    <mergeCell ref="V106:AB106"/>
    <mergeCell ref="V141:AB141"/>
    <mergeCell ref="P112:T112"/>
    <mergeCell ref="V112:AB112"/>
    <mergeCell ref="P113:T113"/>
    <mergeCell ref="V113:AB113"/>
    <mergeCell ref="V120:AA120"/>
    <mergeCell ref="W61:X61"/>
    <mergeCell ref="Z61:AA61"/>
    <mergeCell ref="W62:X62"/>
    <mergeCell ref="Z62:AA62"/>
    <mergeCell ref="W63:X63"/>
    <mergeCell ref="Z63:AA63"/>
    <mergeCell ref="V134:AB134"/>
    <mergeCell ref="P108:T108"/>
    <mergeCell ref="V122:AB122"/>
    <mergeCell ref="P16:AB16"/>
    <mergeCell ref="W21:AB21"/>
    <mergeCell ref="W19:AB19"/>
    <mergeCell ref="W22:AB22"/>
    <mergeCell ref="P26:AB26"/>
    <mergeCell ref="B149:AB151"/>
    <mergeCell ref="T6:AB6"/>
    <mergeCell ref="F6:N6"/>
    <mergeCell ref="I32:N32"/>
    <mergeCell ref="W32:AB32"/>
    <mergeCell ref="V47:AB47"/>
    <mergeCell ref="V76:AB76"/>
    <mergeCell ref="V108:AB108"/>
    <mergeCell ref="H123:AB123"/>
    <mergeCell ref="V124:AB124"/>
    <mergeCell ref="B16:N16"/>
    <mergeCell ref="I19:N19"/>
    <mergeCell ref="I21:N21"/>
    <mergeCell ref="I22:N22"/>
    <mergeCell ref="B26:N26"/>
    <mergeCell ref="I29:N29"/>
    <mergeCell ref="I31:N31"/>
    <mergeCell ref="W31:AB31"/>
    <mergeCell ref="E23:F23"/>
    <mergeCell ref="C36:N36"/>
    <mergeCell ref="C37:N37"/>
    <mergeCell ref="Q36:AB36"/>
    <mergeCell ref="Q37:AB37"/>
    <mergeCell ref="W29:AB29"/>
  </mergeCells>
  <phoneticPr fontId="56" type="noConversion"/>
  <conditionalFormatting sqref="AF11:AG14 AL12:AL14 AH16:AI17 AF18:AG19 AH19:AI19 AH36:AI40 AF41:AF54 AH55:AI119 AF153:AR161 AF163:AG166 AH164:AI165 AH168:AH171 AJ168:AJ171 AG169:AG170 AF169:AF171 AI172 AK172 AF173:AG173 AF175:AI175 AF177:AG180 AI186 AH186:AH189 AF187:AG189 AI189 AH191:AI191 AF192:AG193">
    <cfRule type="cellIs" dxfId="11" priority="28" stopIfTrue="1" operator="equal">
      <formula>TRUE</formula>
    </cfRule>
    <cfRule type="cellIs" dxfId="10" priority="29" stopIfTrue="1" operator="equal">
      <formula>FALSE</formula>
    </cfRule>
  </conditionalFormatting>
  <dataValidations count="1">
    <dataValidation type="list" allowBlank="1" showInputMessage="1" showErrorMessage="1" sqref="V11:V12 V41" xr:uid="{FD5C8755-4AF7-4B6C-9722-F4F7E322F12E}">
      <formula1>"2001,2002,2003,2004,2005,2006,2007,2008,2009,2010"</formula1>
    </dataValidation>
  </dataValidations>
  <pageMargins left="0.25" right="0.25" top="0.75" bottom="0.75" header="0.3" footer="0.3"/>
  <pageSetup paperSize="9" scale="65" orientation="portrait" r:id="rId1"/>
  <headerFooter alignWithMargins="0">
    <oddHeader>&amp;R
&amp;G</oddHeader>
    <oddFooter xml:space="preserve">&amp;L&amp;8
&amp;6Copyright by Brose. Alle Rechte vorbehalten&amp;8
&amp;C&amp;8
Seite: &amp;P (&amp;A)
&amp;R&amp;8
Speicher-Dat.: &amp;D
</oddFooter>
  </headerFooter>
  <rowBreaks count="1" manualBreakCount="1">
    <brk id="104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5" name="Check Box 1">
              <controlPr defaultSize="0" autoFill="0" autoLine="0" autoPict="0">
                <anchor moveWithCells="1">
                  <from>
                    <xdr:col>6</xdr:col>
                    <xdr:colOff>9525</xdr:colOff>
                    <xdr:row>10</xdr:row>
                    <xdr:rowOff>57150</xdr:rowOff>
                  </from>
                  <to>
                    <xdr:col>6</xdr:col>
                    <xdr:colOff>209550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6" name="Check Box 2">
              <controlPr defaultSize="0" autoFill="0" autoLine="0" autoPict="0">
                <anchor moveWithCells="1">
                  <from>
                    <xdr:col>6</xdr:col>
                    <xdr:colOff>9525</xdr:colOff>
                    <xdr:row>11</xdr:row>
                    <xdr:rowOff>57150</xdr:rowOff>
                  </from>
                  <to>
                    <xdr:col>6</xdr:col>
                    <xdr:colOff>209550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7" name="Check Box 3">
              <controlPr defaultSize="0" autoFill="0" autoLine="0" autoPict="0">
                <anchor moveWithCells="1">
                  <from>
                    <xdr:col>6</xdr:col>
                    <xdr:colOff>9525</xdr:colOff>
                    <xdr:row>12</xdr:row>
                    <xdr:rowOff>57150</xdr:rowOff>
                  </from>
                  <to>
                    <xdr:col>6</xdr:col>
                    <xdr:colOff>209550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8" name="Check Box 4">
              <controlPr defaultSize="0" autoFill="0" autoLine="0" autoPict="0">
                <anchor moveWithCells="1">
                  <from>
                    <xdr:col>13</xdr:col>
                    <xdr:colOff>9525</xdr:colOff>
                    <xdr:row>10</xdr:row>
                    <xdr:rowOff>57150</xdr:rowOff>
                  </from>
                  <to>
                    <xdr:col>13</xdr:col>
                    <xdr:colOff>209550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9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60</xdr:row>
                    <xdr:rowOff>9525</xdr:rowOff>
                  </from>
                  <to>
                    <xdr:col>24</xdr:col>
                    <xdr:colOff>190500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10" name="Check Box 6">
              <controlPr defaultSize="0" autoFill="0" autoLine="0" autoPict="0">
                <anchor moveWithCells="1">
                  <from>
                    <xdr:col>27</xdr:col>
                    <xdr:colOff>19050</xdr:colOff>
                    <xdr:row>60</xdr:row>
                    <xdr:rowOff>9525</xdr:rowOff>
                  </from>
                  <to>
                    <xdr:col>27</xdr:col>
                    <xdr:colOff>209550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1" name="Check Box 7">
              <controlPr defaultSize="0" autoFill="0" autoLine="0" autoPict="0">
                <anchor moveWithCells="1">
                  <from>
                    <xdr:col>27</xdr:col>
                    <xdr:colOff>19050</xdr:colOff>
                    <xdr:row>61</xdr:row>
                    <xdr:rowOff>9525</xdr:rowOff>
                  </from>
                  <to>
                    <xdr:col>27</xdr:col>
                    <xdr:colOff>209550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2" name="Check Box 8">
              <controlPr defaultSize="0" autoFill="0" autoLine="0" autoPict="0">
                <anchor moveWithCells="1">
                  <from>
                    <xdr:col>24</xdr:col>
                    <xdr:colOff>0</xdr:colOff>
                    <xdr:row>62</xdr:row>
                    <xdr:rowOff>9525</xdr:rowOff>
                  </from>
                  <to>
                    <xdr:col>24</xdr:col>
                    <xdr:colOff>190500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3" name="Check Box 9">
              <controlPr defaultSize="0" autoFill="0" autoLine="0" autoPict="0">
                <anchor moveWithCells="1">
                  <from>
                    <xdr:col>27</xdr:col>
                    <xdr:colOff>19050</xdr:colOff>
                    <xdr:row>62</xdr:row>
                    <xdr:rowOff>9525</xdr:rowOff>
                  </from>
                  <to>
                    <xdr:col>27</xdr:col>
                    <xdr:colOff>209550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4" name="Check Box 10">
              <controlPr defaultSize="0" autoFill="0" autoLine="0" autoPict="0">
                <anchor moveWithCells="1">
                  <from>
                    <xdr:col>24</xdr:col>
                    <xdr:colOff>0</xdr:colOff>
                    <xdr:row>61</xdr:row>
                    <xdr:rowOff>9525</xdr:rowOff>
                  </from>
                  <to>
                    <xdr:col>24</xdr:col>
                    <xdr:colOff>190500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5" name="Check Box 11">
              <controlPr defaultSize="0" autoFill="0" autoLine="0" autoPict="0">
                <anchor moveWithCells="1">
                  <from>
                    <xdr:col>13</xdr:col>
                    <xdr:colOff>9525</xdr:colOff>
                    <xdr:row>11</xdr:row>
                    <xdr:rowOff>19050</xdr:rowOff>
                  </from>
                  <to>
                    <xdr:col>13</xdr:col>
                    <xdr:colOff>238125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6" name="Check Box 12">
              <controlPr defaultSize="0" autoFill="0" autoLine="0" autoPict="0">
                <anchor moveWithCells="1">
                  <from>
                    <xdr:col>13</xdr:col>
                    <xdr:colOff>38100</xdr:colOff>
                    <xdr:row>16</xdr:row>
                    <xdr:rowOff>28575</xdr:rowOff>
                  </from>
                  <to>
                    <xdr:col>13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7" name="Check Box 13">
              <controlPr defaultSize="0" autoFill="0" autoLine="0" autoPict="0">
                <anchor moveWithCells="1">
                  <from>
                    <xdr:col>13</xdr:col>
                    <xdr:colOff>38100</xdr:colOff>
                    <xdr:row>17</xdr:row>
                    <xdr:rowOff>19050</xdr:rowOff>
                  </from>
                  <to>
                    <xdr:col>13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8" name="Check Box 14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20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9" name="Check Box 15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20</xdr:col>
                    <xdr:colOff>276225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20" name="Check Box 16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20</xdr:col>
                    <xdr:colOff>276225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21" name="Check Box 17">
              <controlPr defaultSize="0" autoFill="0" autoLine="0" autoPict="0">
                <anchor moveWithCells="1">
                  <from>
                    <xdr:col>27</xdr:col>
                    <xdr:colOff>38100</xdr:colOff>
                    <xdr:row>16</xdr:row>
                    <xdr:rowOff>28575</xdr:rowOff>
                  </from>
                  <to>
                    <xdr:col>27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2" name="Check Box 18">
              <controlPr defaultSize="0" autoFill="0" autoLine="0" autoPict="0">
                <anchor moveWithCells="1">
                  <from>
                    <xdr:col>27</xdr:col>
                    <xdr:colOff>38100</xdr:colOff>
                    <xdr:row>17</xdr:row>
                    <xdr:rowOff>28575</xdr:rowOff>
                  </from>
                  <to>
                    <xdr:col>27</xdr:col>
                    <xdr:colOff>276225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3" name="Check Box 19">
              <controlPr defaultSize="0" autoFill="0" autoLine="0" autoPict="0">
                <anchor moveWithCells="1">
                  <from>
                    <xdr:col>20</xdr:col>
                    <xdr:colOff>38100</xdr:colOff>
                    <xdr:row>20</xdr:row>
                    <xdr:rowOff>28575</xdr:rowOff>
                  </from>
                  <to>
                    <xdr:col>20</xdr:col>
                    <xdr:colOff>276225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4" name="Check Box 20">
              <controlPr defaultSize="0" autoFill="0" autoLine="0" autoPict="0">
                <anchor moveWithCells="1">
                  <from>
                    <xdr:col>20</xdr:col>
                    <xdr:colOff>38100</xdr:colOff>
                    <xdr:row>21</xdr:row>
                    <xdr:rowOff>28575</xdr:rowOff>
                  </from>
                  <to>
                    <xdr:col>20</xdr:col>
                    <xdr:colOff>276225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5" name="Check Box 21">
              <controlPr defaultSize="0" autoFill="0" autoLine="0" autoPict="0">
                <anchor moveWithCells="1">
                  <from>
                    <xdr:col>6</xdr:col>
                    <xdr:colOff>38100</xdr:colOff>
                    <xdr:row>26</xdr:row>
                    <xdr:rowOff>28575</xdr:rowOff>
                  </from>
                  <to>
                    <xdr:col>6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6" name="Check Box 22">
              <controlPr defaultSize="0" autoFill="0" autoLine="0" autoPict="0">
                <anchor moveWithCells="1">
                  <from>
                    <xdr:col>6</xdr:col>
                    <xdr:colOff>38100</xdr:colOff>
                    <xdr:row>27</xdr:row>
                    <xdr:rowOff>28575</xdr:rowOff>
                  </from>
                  <to>
                    <xdr:col>6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7" name="Check Box 23">
              <controlPr defaultSize="0" autoFill="0" autoLine="0" autoPict="0">
                <anchor moveWithCells="1">
                  <from>
                    <xdr:col>6</xdr:col>
                    <xdr:colOff>38100</xdr:colOff>
                    <xdr:row>28</xdr:row>
                    <xdr:rowOff>28575</xdr:rowOff>
                  </from>
                  <to>
                    <xdr:col>6</xdr:col>
                    <xdr:colOff>276225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8" name="Check Box 24">
              <controlPr defaultSize="0" autoFill="0" autoLine="0" autoPict="0">
                <anchor moveWithCells="1">
                  <from>
                    <xdr:col>13</xdr:col>
                    <xdr:colOff>38100</xdr:colOff>
                    <xdr:row>26</xdr:row>
                    <xdr:rowOff>28575</xdr:rowOff>
                  </from>
                  <to>
                    <xdr:col>13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9" name="Check Box 25">
              <controlPr defaultSize="0" autoFill="0" autoLine="0" autoPict="0">
                <anchor moveWithCells="1">
                  <from>
                    <xdr:col>13</xdr:col>
                    <xdr:colOff>38100</xdr:colOff>
                    <xdr:row>27</xdr:row>
                    <xdr:rowOff>28575</xdr:rowOff>
                  </from>
                  <to>
                    <xdr:col>13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30" name="Check Box 26">
              <controlPr defaultSize="0" autoFill="0" autoLine="0" autoPict="0">
                <anchor moveWithCells="1">
                  <from>
                    <xdr:col>6</xdr:col>
                    <xdr:colOff>38100</xdr:colOff>
                    <xdr:row>16</xdr:row>
                    <xdr:rowOff>28575</xdr:rowOff>
                  </from>
                  <to>
                    <xdr:col>6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31" name="Check Box 27">
              <controlPr defaultSize="0" autoFill="0" autoLine="0" autoPict="0">
                <anchor moveWithCells="1">
                  <from>
                    <xdr:col>6</xdr:col>
                    <xdr:colOff>38100</xdr:colOff>
                    <xdr:row>17</xdr:row>
                    <xdr:rowOff>28575</xdr:rowOff>
                  </from>
                  <to>
                    <xdr:col>6</xdr:col>
                    <xdr:colOff>276225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32" name="Check Box 28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28575</xdr:rowOff>
                  </from>
                  <to>
                    <xdr:col>6</xdr:col>
                    <xdr:colOff>276225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33" name="Check Box 29">
              <controlPr defaultSize="0" autoFill="0" autoLine="0" autoPict="0">
                <anchor moveWithCells="1">
                  <from>
                    <xdr:col>6</xdr:col>
                    <xdr:colOff>38100</xdr:colOff>
                    <xdr:row>20</xdr:row>
                    <xdr:rowOff>28575</xdr:rowOff>
                  </from>
                  <to>
                    <xdr:col>6</xdr:col>
                    <xdr:colOff>276225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34" name="Check Box 30">
              <controlPr defaultSize="0" autoFill="0" autoLine="0" autoPict="0">
                <anchor moveWithCells="1">
                  <from>
                    <xdr:col>6</xdr:col>
                    <xdr:colOff>38100</xdr:colOff>
                    <xdr:row>21</xdr:row>
                    <xdr:rowOff>28575</xdr:rowOff>
                  </from>
                  <to>
                    <xdr:col>6</xdr:col>
                    <xdr:colOff>276225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35" name="Check Box 31">
              <controlPr defaultSize="0" autoFill="0" autoLine="0" autoPict="0">
                <anchor moveWithCells="1">
                  <from>
                    <xdr:col>20</xdr:col>
                    <xdr:colOff>38100</xdr:colOff>
                    <xdr:row>26</xdr:row>
                    <xdr:rowOff>28575</xdr:rowOff>
                  </from>
                  <to>
                    <xdr:col>20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36" name="Check Box 32">
              <controlPr defaultSize="0" autoFill="0" autoLine="0" autoPict="0">
                <anchor moveWithCells="1">
                  <from>
                    <xdr:col>20</xdr:col>
                    <xdr:colOff>38100</xdr:colOff>
                    <xdr:row>27</xdr:row>
                    <xdr:rowOff>28575</xdr:rowOff>
                  </from>
                  <to>
                    <xdr:col>20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r:id="rId37" name="Check Box 33">
              <controlPr defaultSize="0" autoFill="0" autoLine="0" autoPict="0">
                <anchor moveWithCells="1">
                  <from>
                    <xdr:col>20</xdr:col>
                    <xdr:colOff>38100</xdr:colOff>
                    <xdr:row>28</xdr:row>
                    <xdr:rowOff>28575</xdr:rowOff>
                  </from>
                  <to>
                    <xdr:col>20</xdr:col>
                    <xdr:colOff>276225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r:id="rId38" name="Check Box 34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28575</xdr:rowOff>
                  </from>
                  <to>
                    <xdr:col>20</xdr:col>
                    <xdr:colOff>276225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r:id="rId39" name="Check Box 35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28575</xdr:rowOff>
                  </from>
                  <to>
                    <xdr:col>20</xdr:col>
                    <xdr:colOff>276225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r:id="rId40" name="Check Box 36">
              <controlPr defaultSize="0" autoFill="0" autoLine="0" autoPict="0">
                <anchor moveWithCells="1">
                  <from>
                    <xdr:col>6</xdr:col>
                    <xdr:colOff>38100</xdr:colOff>
                    <xdr:row>30</xdr:row>
                    <xdr:rowOff>28575</xdr:rowOff>
                  </from>
                  <to>
                    <xdr:col>6</xdr:col>
                    <xdr:colOff>276225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r:id="rId41" name="Check Box 37">
              <controlPr defaultSize="0" autoFill="0" autoLine="0" autoPict="0">
                <anchor moveWithCells="1">
                  <from>
                    <xdr:col>6</xdr:col>
                    <xdr:colOff>38100</xdr:colOff>
                    <xdr:row>32</xdr:row>
                    <xdr:rowOff>28575</xdr:rowOff>
                  </from>
                  <to>
                    <xdr:col>6</xdr:col>
                    <xdr:colOff>276225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r:id="rId42" name="Check Box 38">
              <controlPr defaultSize="0" autoFill="0" autoLine="0" autoPict="0">
                <anchor moveWithCells="1">
                  <from>
                    <xdr:col>27</xdr:col>
                    <xdr:colOff>38100</xdr:colOff>
                    <xdr:row>26</xdr:row>
                    <xdr:rowOff>28575</xdr:rowOff>
                  </from>
                  <to>
                    <xdr:col>27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43" name="Check Box 39">
              <controlPr defaultSize="0" autoFill="0" autoLine="0" autoPict="0">
                <anchor moveWithCells="1">
                  <from>
                    <xdr:col>27</xdr:col>
                    <xdr:colOff>38100</xdr:colOff>
                    <xdr:row>27</xdr:row>
                    <xdr:rowOff>28575</xdr:rowOff>
                  </from>
                  <to>
                    <xdr:col>27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r:id="rId44" name="Check Box 40">
              <controlPr defaultSize="0" autoFill="0" autoLine="0" autoPict="0">
                <anchor moveWithCells="1">
                  <from>
                    <xdr:col>6</xdr:col>
                    <xdr:colOff>38100</xdr:colOff>
                    <xdr:row>42</xdr:row>
                    <xdr:rowOff>28575</xdr:rowOff>
                  </from>
                  <to>
                    <xdr:col>6</xdr:col>
                    <xdr:colOff>276225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5" r:id="rId45" name="Check Box 41">
              <controlPr defaultSize="0" autoFill="0" autoLine="0" autoPict="0">
                <anchor moveWithCells="1">
                  <from>
                    <xdr:col>6</xdr:col>
                    <xdr:colOff>38100</xdr:colOff>
                    <xdr:row>43</xdr:row>
                    <xdr:rowOff>28575</xdr:rowOff>
                  </from>
                  <to>
                    <xdr:col>6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6" r:id="rId46" name="Check Box 42">
              <controlPr defaultSize="0" autoFill="0" autoLine="0" autoPict="0">
                <anchor moveWithCells="1">
                  <from>
                    <xdr:col>6</xdr:col>
                    <xdr:colOff>38100</xdr:colOff>
                    <xdr:row>44</xdr:row>
                    <xdr:rowOff>28575</xdr:rowOff>
                  </from>
                  <to>
                    <xdr:col>6</xdr:col>
                    <xdr:colOff>276225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7" r:id="rId47" name="Check Box 43">
              <controlPr defaultSize="0" autoFill="0" autoLine="0" autoPict="0">
                <anchor moveWithCells="1">
                  <from>
                    <xdr:col>6</xdr:col>
                    <xdr:colOff>38100</xdr:colOff>
                    <xdr:row>45</xdr:row>
                    <xdr:rowOff>28575</xdr:rowOff>
                  </from>
                  <to>
                    <xdr:col>6</xdr:col>
                    <xdr:colOff>276225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8" r:id="rId48" name="Check Box 44">
              <controlPr defaultSize="0" autoFill="0" autoLine="0" autoPict="0">
                <anchor moveWithCells="1">
                  <from>
                    <xdr:col>13</xdr:col>
                    <xdr:colOff>38100</xdr:colOff>
                    <xdr:row>42</xdr:row>
                    <xdr:rowOff>28575</xdr:rowOff>
                  </from>
                  <to>
                    <xdr:col>13</xdr:col>
                    <xdr:colOff>276225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9" r:id="rId49" name="Check Box 45">
              <controlPr defaultSize="0" autoFill="0" autoLine="0" autoPict="0">
                <anchor moveWithCells="1">
                  <from>
                    <xdr:col>13</xdr:col>
                    <xdr:colOff>38100</xdr:colOff>
                    <xdr:row>43</xdr:row>
                    <xdr:rowOff>28575</xdr:rowOff>
                  </from>
                  <to>
                    <xdr:col>13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50" name="Check Box 46">
              <controlPr defaultSize="0" autoFill="0" autoLine="0" autoPict="0">
                <anchor moveWithCells="1">
                  <from>
                    <xdr:col>13</xdr:col>
                    <xdr:colOff>38100</xdr:colOff>
                    <xdr:row>44</xdr:row>
                    <xdr:rowOff>28575</xdr:rowOff>
                  </from>
                  <to>
                    <xdr:col>13</xdr:col>
                    <xdr:colOff>276225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51" name="Check Box 47">
              <controlPr defaultSize="0" autoFill="0" autoLine="0" autoPict="0">
                <anchor moveWithCells="1">
                  <from>
                    <xdr:col>13</xdr:col>
                    <xdr:colOff>38100</xdr:colOff>
                    <xdr:row>45</xdr:row>
                    <xdr:rowOff>28575</xdr:rowOff>
                  </from>
                  <to>
                    <xdr:col>13</xdr:col>
                    <xdr:colOff>276225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52" name="Check Box 48">
              <controlPr defaultSize="0" autoFill="0" autoLine="0" autoPict="0">
                <anchor moveWithCells="1">
                  <from>
                    <xdr:col>13</xdr:col>
                    <xdr:colOff>38100</xdr:colOff>
                    <xdr:row>47</xdr:row>
                    <xdr:rowOff>28575</xdr:rowOff>
                  </from>
                  <to>
                    <xdr:col>13</xdr:col>
                    <xdr:colOff>276225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3" r:id="rId53" name="Check Box 49">
              <controlPr defaultSize="0" autoFill="0" autoLine="0" autoPict="0">
                <anchor moveWithCells="1">
                  <from>
                    <xdr:col>13</xdr:col>
                    <xdr:colOff>38100</xdr:colOff>
                    <xdr:row>48</xdr:row>
                    <xdr:rowOff>28575</xdr:rowOff>
                  </from>
                  <to>
                    <xdr:col>13</xdr:col>
                    <xdr:colOff>276225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4" r:id="rId54" name="Check Box 50">
              <controlPr defaultSize="0" autoFill="0" autoLine="0" autoPict="0">
                <anchor moveWithCells="1">
                  <from>
                    <xdr:col>13</xdr:col>
                    <xdr:colOff>38100</xdr:colOff>
                    <xdr:row>49</xdr:row>
                    <xdr:rowOff>28575</xdr:rowOff>
                  </from>
                  <to>
                    <xdr:col>13</xdr:col>
                    <xdr:colOff>276225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5" r:id="rId55" name="Check Box 51">
              <controlPr defaultSize="0" autoFill="0" autoLine="0" autoPict="0">
                <anchor moveWithCells="1">
                  <from>
                    <xdr:col>13</xdr:col>
                    <xdr:colOff>38100</xdr:colOff>
                    <xdr:row>50</xdr:row>
                    <xdr:rowOff>28575</xdr:rowOff>
                  </from>
                  <to>
                    <xdr:col>13</xdr:col>
                    <xdr:colOff>276225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6" r:id="rId56" name="Check Box 52">
              <controlPr defaultSize="0" autoFill="0" autoLine="0" autoPict="0">
                <anchor moveWithCells="1">
                  <from>
                    <xdr:col>13</xdr:col>
                    <xdr:colOff>38100</xdr:colOff>
                    <xdr:row>51</xdr:row>
                    <xdr:rowOff>28575</xdr:rowOff>
                  </from>
                  <to>
                    <xdr:col>13</xdr:col>
                    <xdr:colOff>276225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7" r:id="rId57" name="Check Box 53">
              <controlPr defaultSize="0" autoFill="0" autoLine="0" autoPict="0">
                <anchor moveWithCells="1">
                  <from>
                    <xdr:col>13</xdr:col>
                    <xdr:colOff>38100</xdr:colOff>
                    <xdr:row>52</xdr:row>
                    <xdr:rowOff>28575</xdr:rowOff>
                  </from>
                  <to>
                    <xdr:col>13</xdr:col>
                    <xdr:colOff>276225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8" r:id="rId58" name="Check Box 54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28575</xdr:rowOff>
                  </from>
                  <to>
                    <xdr:col>20</xdr:col>
                    <xdr:colOff>276225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9" r:id="rId59" name="Check Box 55">
              <controlPr defaultSize="0" autoFill="0" autoLine="0" autoPict="0">
                <anchor moveWithCells="1">
                  <from>
                    <xdr:col>20</xdr:col>
                    <xdr:colOff>38100</xdr:colOff>
                    <xdr:row>43</xdr:row>
                    <xdr:rowOff>28575</xdr:rowOff>
                  </from>
                  <to>
                    <xdr:col>20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0" r:id="rId60" name="Check Box 56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28575</xdr:rowOff>
                  </from>
                  <to>
                    <xdr:col>20</xdr:col>
                    <xdr:colOff>276225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1" r:id="rId61" name="Check Box 57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28575</xdr:rowOff>
                  </from>
                  <to>
                    <xdr:col>20</xdr:col>
                    <xdr:colOff>276225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2" r:id="rId62" name="Check Box 58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28575</xdr:rowOff>
                  </from>
                  <to>
                    <xdr:col>20</xdr:col>
                    <xdr:colOff>276225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3" r:id="rId63" name="Check Box 59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28575</xdr:rowOff>
                  </from>
                  <to>
                    <xdr:col>20</xdr:col>
                    <xdr:colOff>276225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4" r:id="rId64" name="Check Box 60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28575</xdr:rowOff>
                  </from>
                  <to>
                    <xdr:col>20</xdr:col>
                    <xdr:colOff>276225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5" r:id="rId65" name="Check Box 61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28575</xdr:rowOff>
                  </from>
                  <to>
                    <xdr:col>20</xdr:col>
                    <xdr:colOff>276225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6" r:id="rId66" name="Check Box 62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28575</xdr:rowOff>
                  </from>
                  <to>
                    <xdr:col>20</xdr:col>
                    <xdr:colOff>276225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7" r:id="rId67" name="Check Box 63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28575</xdr:rowOff>
                  </from>
                  <to>
                    <xdr:col>20</xdr:col>
                    <xdr:colOff>276225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8" r:id="rId68" name="Check Box 64">
              <controlPr defaultSize="0" autoFill="0" autoLine="0" autoPict="0">
                <anchor moveWithCells="1">
                  <from>
                    <xdr:col>13</xdr:col>
                    <xdr:colOff>38100</xdr:colOff>
                    <xdr:row>70</xdr:row>
                    <xdr:rowOff>28575</xdr:rowOff>
                  </from>
                  <to>
                    <xdr:col>13</xdr:col>
                    <xdr:colOff>276225</xdr:colOff>
                    <xdr:row>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9" r:id="rId69" name="Check Box 65">
              <controlPr defaultSize="0" autoFill="0" autoLine="0" autoPict="0">
                <anchor moveWithCells="1">
                  <from>
                    <xdr:col>13</xdr:col>
                    <xdr:colOff>38100</xdr:colOff>
                    <xdr:row>71</xdr:row>
                    <xdr:rowOff>28575</xdr:rowOff>
                  </from>
                  <to>
                    <xdr:col>13</xdr:col>
                    <xdr:colOff>276225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0" r:id="rId70" name="Check Box 66">
              <controlPr defaultSize="0" autoFill="0" autoLine="0" autoPict="0">
                <anchor moveWithCells="1">
                  <from>
                    <xdr:col>13</xdr:col>
                    <xdr:colOff>38100</xdr:colOff>
                    <xdr:row>73</xdr:row>
                    <xdr:rowOff>28575</xdr:rowOff>
                  </from>
                  <to>
                    <xdr:col>13</xdr:col>
                    <xdr:colOff>276225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1" r:id="rId71" name="Check Box 67">
              <controlPr defaultSize="0" autoFill="0" autoLine="0" autoPict="0">
                <anchor moveWithCells="1">
                  <from>
                    <xdr:col>13</xdr:col>
                    <xdr:colOff>38100</xdr:colOff>
                    <xdr:row>74</xdr:row>
                    <xdr:rowOff>28575</xdr:rowOff>
                  </from>
                  <to>
                    <xdr:col>13</xdr:col>
                    <xdr:colOff>276225</xdr:colOff>
                    <xdr:row>74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2" r:id="rId72" name="Check Box 68">
              <controlPr defaultSize="0" autoFill="0" autoLine="0" autoPict="0">
                <anchor moveWithCells="1">
                  <from>
                    <xdr:col>13</xdr:col>
                    <xdr:colOff>38100</xdr:colOff>
                    <xdr:row>76</xdr:row>
                    <xdr:rowOff>28575</xdr:rowOff>
                  </from>
                  <to>
                    <xdr:col>13</xdr:col>
                    <xdr:colOff>276225</xdr:colOff>
                    <xdr:row>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3" r:id="rId73" name="Check Box 69">
              <controlPr defaultSize="0" autoFill="0" autoLine="0" autoPict="0">
                <anchor moveWithCells="1">
                  <from>
                    <xdr:col>13</xdr:col>
                    <xdr:colOff>38100</xdr:colOff>
                    <xdr:row>77</xdr:row>
                    <xdr:rowOff>28575</xdr:rowOff>
                  </from>
                  <to>
                    <xdr:col>13</xdr:col>
                    <xdr:colOff>276225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4" r:id="rId74" name="Check Box 70">
              <controlPr defaultSize="0" autoFill="0" autoLine="0" autoPict="0">
                <anchor moveWithCells="1">
                  <from>
                    <xdr:col>20</xdr:col>
                    <xdr:colOff>38100</xdr:colOff>
                    <xdr:row>70</xdr:row>
                    <xdr:rowOff>28575</xdr:rowOff>
                  </from>
                  <to>
                    <xdr:col>20</xdr:col>
                    <xdr:colOff>276225</xdr:colOff>
                    <xdr:row>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5" r:id="rId75" name="Check Box 71">
              <controlPr defaultSize="0" autoFill="0" autoLine="0" autoPict="0">
                <anchor moveWithCells="1">
                  <from>
                    <xdr:col>20</xdr:col>
                    <xdr:colOff>38100</xdr:colOff>
                    <xdr:row>71</xdr:row>
                    <xdr:rowOff>28575</xdr:rowOff>
                  </from>
                  <to>
                    <xdr:col>20</xdr:col>
                    <xdr:colOff>276225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6" r:id="rId76" name="Check Box 72">
              <controlPr defaultSize="0" autoFill="0" autoLine="0" autoPict="0">
                <anchor moveWithCells="1">
                  <from>
                    <xdr:col>20</xdr:col>
                    <xdr:colOff>38100</xdr:colOff>
                    <xdr:row>73</xdr:row>
                    <xdr:rowOff>28575</xdr:rowOff>
                  </from>
                  <to>
                    <xdr:col>20</xdr:col>
                    <xdr:colOff>276225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7" r:id="rId77" name="Check Box 73">
              <controlPr defaultSize="0" autoFill="0" autoLine="0" autoPict="0">
                <anchor moveWithCells="1">
                  <from>
                    <xdr:col>20</xdr:col>
                    <xdr:colOff>38100</xdr:colOff>
                    <xdr:row>74</xdr:row>
                    <xdr:rowOff>28575</xdr:rowOff>
                  </from>
                  <to>
                    <xdr:col>20</xdr:col>
                    <xdr:colOff>276225</xdr:colOff>
                    <xdr:row>74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8" r:id="rId78" name="Check Box 74">
              <controlPr defaultSize="0" autoFill="0" autoLine="0" autoPict="0">
                <anchor moveWithCells="1">
                  <from>
                    <xdr:col>20</xdr:col>
                    <xdr:colOff>38100</xdr:colOff>
                    <xdr:row>76</xdr:row>
                    <xdr:rowOff>28575</xdr:rowOff>
                  </from>
                  <to>
                    <xdr:col>20</xdr:col>
                    <xdr:colOff>276225</xdr:colOff>
                    <xdr:row>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9" r:id="rId79" name="Check Box 75">
              <controlPr defaultSize="0" autoFill="0" autoLine="0" autoPict="0">
                <anchor moveWithCells="1">
                  <from>
                    <xdr:col>20</xdr:col>
                    <xdr:colOff>38100</xdr:colOff>
                    <xdr:row>77</xdr:row>
                    <xdr:rowOff>28575</xdr:rowOff>
                  </from>
                  <to>
                    <xdr:col>20</xdr:col>
                    <xdr:colOff>276225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0" r:id="rId80" name="Check Box 76">
              <controlPr defaultSize="0" autoFill="0" autoLine="0" autoPict="0">
                <anchor moveWithCells="1">
                  <from>
                    <xdr:col>6</xdr:col>
                    <xdr:colOff>38100</xdr:colOff>
                    <xdr:row>73</xdr:row>
                    <xdr:rowOff>28575</xdr:rowOff>
                  </from>
                  <to>
                    <xdr:col>6</xdr:col>
                    <xdr:colOff>276225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1" r:id="rId81" name="Check Box 77">
              <controlPr defaultSize="0" autoFill="0" autoLine="0" autoPict="0">
                <anchor moveWithCells="1">
                  <from>
                    <xdr:col>13</xdr:col>
                    <xdr:colOff>38100</xdr:colOff>
                    <xdr:row>89</xdr:row>
                    <xdr:rowOff>28575</xdr:rowOff>
                  </from>
                  <to>
                    <xdr:col>13</xdr:col>
                    <xdr:colOff>276225</xdr:colOff>
                    <xdr:row>89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2" r:id="rId82" name="Check Box 78">
              <controlPr defaultSize="0" autoFill="0" autoLine="0" autoPict="0">
                <anchor moveWithCells="1">
                  <from>
                    <xdr:col>13</xdr:col>
                    <xdr:colOff>38100</xdr:colOff>
                    <xdr:row>90</xdr:row>
                    <xdr:rowOff>28575</xdr:rowOff>
                  </from>
                  <to>
                    <xdr:col>13</xdr:col>
                    <xdr:colOff>276225</xdr:colOff>
                    <xdr:row>90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3" r:id="rId83" name="Check Box 79">
              <controlPr defaultSize="0" autoFill="0" autoLine="0" autoPict="0">
                <anchor moveWithCells="1">
                  <from>
                    <xdr:col>13</xdr:col>
                    <xdr:colOff>38100</xdr:colOff>
                    <xdr:row>91</xdr:row>
                    <xdr:rowOff>28575</xdr:rowOff>
                  </from>
                  <to>
                    <xdr:col>13</xdr:col>
                    <xdr:colOff>276225</xdr:colOff>
                    <xdr:row>91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4" r:id="rId84" name="Check Box 80">
              <controlPr defaultSize="0" autoFill="0" autoLine="0" autoPict="0">
                <anchor moveWithCells="1">
                  <from>
                    <xdr:col>13</xdr:col>
                    <xdr:colOff>38100</xdr:colOff>
                    <xdr:row>92</xdr:row>
                    <xdr:rowOff>28575</xdr:rowOff>
                  </from>
                  <to>
                    <xdr:col>13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5" r:id="rId85" name="Check Box 81">
              <controlPr defaultSize="0" autoFill="0" autoLine="0" autoPict="0">
                <anchor moveWithCells="1">
                  <from>
                    <xdr:col>13</xdr:col>
                    <xdr:colOff>38100</xdr:colOff>
                    <xdr:row>93</xdr:row>
                    <xdr:rowOff>28575</xdr:rowOff>
                  </from>
                  <to>
                    <xdr:col>13</xdr:col>
                    <xdr:colOff>276225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6" r:id="rId86" name="Check Box 82">
              <controlPr defaultSize="0" autoFill="0" autoLine="0" autoPict="0">
                <anchor moveWithCells="1">
                  <from>
                    <xdr:col>13</xdr:col>
                    <xdr:colOff>38100</xdr:colOff>
                    <xdr:row>95</xdr:row>
                    <xdr:rowOff>28575</xdr:rowOff>
                  </from>
                  <to>
                    <xdr:col>13</xdr:col>
                    <xdr:colOff>276225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7" r:id="rId87" name="Check Box 83">
              <controlPr defaultSize="0" autoFill="0" autoLine="0" autoPict="0">
                <anchor moveWithCells="1">
                  <from>
                    <xdr:col>6</xdr:col>
                    <xdr:colOff>38100</xdr:colOff>
                    <xdr:row>92</xdr:row>
                    <xdr:rowOff>28575</xdr:rowOff>
                  </from>
                  <to>
                    <xdr:col>6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8" r:id="rId88" name="Check Box 84">
              <controlPr defaultSize="0" autoFill="0" autoLine="0" autoPict="0">
                <anchor moveWithCells="1">
                  <from>
                    <xdr:col>20</xdr:col>
                    <xdr:colOff>38100</xdr:colOff>
                    <xdr:row>89</xdr:row>
                    <xdr:rowOff>28575</xdr:rowOff>
                  </from>
                  <to>
                    <xdr:col>20</xdr:col>
                    <xdr:colOff>276225</xdr:colOff>
                    <xdr:row>89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9" r:id="rId89" name="Check Box 85">
              <controlPr defaultSize="0" autoFill="0" autoLine="0" autoPict="0">
                <anchor moveWithCells="1">
                  <from>
                    <xdr:col>20</xdr:col>
                    <xdr:colOff>38100</xdr:colOff>
                    <xdr:row>90</xdr:row>
                    <xdr:rowOff>28575</xdr:rowOff>
                  </from>
                  <to>
                    <xdr:col>20</xdr:col>
                    <xdr:colOff>276225</xdr:colOff>
                    <xdr:row>90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0" r:id="rId90" name="Check Box 86">
              <controlPr defaultSize="0" autoFill="0" autoLine="0" autoPict="0">
                <anchor moveWithCells="1">
                  <from>
                    <xdr:col>20</xdr:col>
                    <xdr:colOff>38100</xdr:colOff>
                    <xdr:row>91</xdr:row>
                    <xdr:rowOff>28575</xdr:rowOff>
                  </from>
                  <to>
                    <xdr:col>20</xdr:col>
                    <xdr:colOff>276225</xdr:colOff>
                    <xdr:row>91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1" r:id="rId91" name="Check Box 87">
              <controlPr defaultSize="0" autoFill="0" autoLine="0" autoPict="0">
                <anchor moveWithCells="1">
                  <from>
                    <xdr:col>20</xdr:col>
                    <xdr:colOff>38100</xdr:colOff>
                    <xdr:row>92</xdr:row>
                    <xdr:rowOff>28575</xdr:rowOff>
                  </from>
                  <to>
                    <xdr:col>20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2" r:id="rId92" name="Check Box 88">
              <controlPr defaultSize="0" autoFill="0" autoLine="0" autoPict="0">
                <anchor moveWithCells="1">
                  <from>
                    <xdr:col>20</xdr:col>
                    <xdr:colOff>38100</xdr:colOff>
                    <xdr:row>93</xdr:row>
                    <xdr:rowOff>28575</xdr:rowOff>
                  </from>
                  <to>
                    <xdr:col>20</xdr:col>
                    <xdr:colOff>276225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3" r:id="rId93" name="Check Box 89">
              <controlPr defaultSize="0" autoFill="0" autoLine="0" autoPict="0">
                <anchor moveWithCells="1">
                  <from>
                    <xdr:col>20</xdr:col>
                    <xdr:colOff>38100</xdr:colOff>
                    <xdr:row>95</xdr:row>
                    <xdr:rowOff>28575</xdr:rowOff>
                  </from>
                  <to>
                    <xdr:col>20</xdr:col>
                    <xdr:colOff>276225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4" r:id="rId94" name="Check Box 90">
              <controlPr defaultSize="0" autoFill="0" autoLine="0" autoPict="0">
                <anchor moveWithCells="1">
                  <from>
                    <xdr:col>6</xdr:col>
                    <xdr:colOff>38100</xdr:colOff>
                    <xdr:row>108</xdr:row>
                    <xdr:rowOff>28575</xdr:rowOff>
                  </from>
                  <to>
                    <xdr:col>6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5" r:id="rId95" name="Check Box 91">
              <controlPr defaultSize="0" autoFill="0" autoLine="0" autoPict="0">
                <anchor moveWithCells="1">
                  <from>
                    <xdr:col>13</xdr:col>
                    <xdr:colOff>38100</xdr:colOff>
                    <xdr:row>106</xdr:row>
                    <xdr:rowOff>28575</xdr:rowOff>
                  </from>
                  <to>
                    <xdr:col>13</xdr:col>
                    <xdr:colOff>276225</xdr:colOff>
                    <xdr:row>106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6" r:id="rId96" name="Check Box 92">
              <controlPr defaultSize="0" autoFill="0" autoLine="0" autoPict="0">
                <anchor moveWithCells="1">
                  <from>
                    <xdr:col>13</xdr:col>
                    <xdr:colOff>38100</xdr:colOff>
                    <xdr:row>108</xdr:row>
                    <xdr:rowOff>28575</xdr:rowOff>
                  </from>
                  <to>
                    <xdr:col>13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7" r:id="rId97" name="Check Box 93">
              <controlPr defaultSize="0" autoFill="0" autoLine="0" autoPict="0">
                <anchor moveWithCells="1">
                  <from>
                    <xdr:col>13</xdr:col>
                    <xdr:colOff>38100</xdr:colOff>
                    <xdr:row>109</xdr:row>
                    <xdr:rowOff>28575</xdr:rowOff>
                  </from>
                  <to>
                    <xdr:col>13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8" r:id="rId98" name="Check Box 94">
              <controlPr defaultSize="0" autoFill="0" autoLine="0" autoPict="0">
                <anchor moveWithCells="1">
                  <from>
                    <xdr:col>13</xdr:col>
                    <xdr:colOff>38100</xdr:colOff>
                    <xdr:row>110</xdr:row>
                    <xdr:rowOff>28575</xdr:rowOff>
                  </from>
                  <to>
                    <xdr:col>13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9" r:id="rId99" name="Check Box 95">
              <controlPr defaultSize="0" autoFill="0" autoLine="0" autoPict="0">
                <anchor moveWithCells="1">
                  <from>
                    <xdr:col>20</xdr:col>
                    <xdr:colOff>38100</xdr:colOff>
                    <xdr:row>106</xdr:row>
                    <xdr:rowOff>28575</xdr:rowOff>
                  </from>
                  <to>
                    <xdr:col>20</xdr:col>
                    <xdr:colOff>276225</xdr:colOff>
                    <xdr:row>106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0" r:id="rId100" name="Check Box 96">
              <controlPr defaultSize="0" autoFill="0" autoLine="0" autoPict="0">
                <anchor moveWithCells="1">
                  <from>
                    <xdr:col>20</xdr:col>
                    <xdr:colOff>38100</xdr:colOff>
                    <xdr:row>108</xdr:row>
                    <xdr:rowOff>28575</xdr:rowOff>
                  </from>
                  <to>
                    <xdr:col>20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1" r:id="rId101" name="Check Box 97">
              <controlPr defaultSize="0" autoFill="0" autoLine="0" autoPict="0">
                <anchor moveWithCells="1">
                  <from>
                    <xdr:col>20</xdr:col>
                    <xdr:colOff>38100</xdr:colOff>
                    <xdr:row>109</xdr:row>
                    <xdr:rowOff>28575</xdr:rowOff>
                  </from>
                  <to>
                    <xdr:col>20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2" r:id="rId102" name="Check Box 98">
              <controlPr defaultSize="0" autoFill="0" autoLine="0" autoPict="0">
                <anchor moveWithCells="1">
                  <from>
                    <xdr:col>20</xdr:col>
                    <xdr:colOff>38100</xdr:colOff>
                    <xdr:row>110</xdr:row>
                    <xdr:rowOff>28575</xdr:rowOff>
                  </from>
                  <to>
                    <xdr:col>20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3" r:id="rId103" name="Check Box 99">
              <controlPr defaultSize="0" autoFill="0" autoLine="0" autoPict="0">
                <anchor moveWithCells="1">
                  <from>
                    <xdr:col>6</xdr:col>
                    <xdr:colOff>38100</xdr:colOff>
                    <xdr:row>127</xdr:row>
                    <xdr:rowOff>28575</xdr:rowOff>
                  </from>
                  <to>
                    <xdr:col>6</xdr:col>
                    <xdr:colOff>276225</xdr:colOff>
                    <xdr:row>127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4" r:id="rId104" name="Check Box 100">
              <controlPr defaultSize="0" autoFill="0" autoLine="0" autoPict="0">
                <anchor moveWithCells="1">
                  <from>
                    <xdr:col>6</xdr:col>
                    <xdr:colOff>38100</xdr:colOff>
                    <xdr:row>129</xdr:row>
                    <xdr:rowOff>28575</xdr:rowOff>
                  </from>
                  <to>
                    <xdr:col>6</xdr:col>
                    <xdr:colOff>276225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5" r:id="rId105" name="Check Box 101">
              <controlPr defaultSize="0" autoFill="0" autoLine="0" autoPict="0">
                <anchor moveWithCells="1">
                  <from>
                    <xdr:col>6</xdr:col>
                    <xdr:colOff>38100</xdr:colOff>
                    <xdr:row>130</xdr:row>
                    <xdr:rowOff>28575</xdr:rowOff>
                  </from>
                  <to>
                    <xdr:col>6</xdr:col>
                    <xdr:colOff>276225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6" r:id="rId106" name="Check Box 102">
              <controlPr defaultSize="0" autoFill="0" autoLine="0" autoPict="0">
                <anchor moveWithCells="1">
                  <from>
                    <xdr:col>6</xdr:col>
                    <xdr:colOff>38100</xdr:colOff>
                    <xdr:row>133</xdr:row>
                    <xdr:rowOff>28575</xdr:rowOff>
                  </from>
                  <to>
                    <xdr:col>6</xdr:col>
                    <xdr:colOff>276225</xdr:colOff>
                    <xdr:row>133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" r:id="rId107" name="Check Box 103">
              <controlPr defaultSize="0" autoFill="0" autoLine="0" autoPict="0">
                <anchor moveWithCells="1">
                  <from>
                    <xdr:col>6</xdr:col>
                    <xdr:colOff>38100</xdr:colOff>
                    <xdr:row>138</xdr:row>
                    <xdr:rowOff>28575</xdr:rowOff>
                  </from>
                  <to>
                    <xdr:col>6</xdr:col>
                    <xdr:colOff>276225</xdr:colOff>
                    <xdr:row>138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8" r:id="rId108" name="Check Box 104">
              <controlPr defaultSize="0" autoFill="0" autoLine="0" autoPict="0">
                <anchor moveWithCells="1">
                  <from>
                    <xdr:col>6</xdr:col>
                    <xdr:colOff>38100</xdr:colOff>
                    <xdr:row>141</xdr:row>
                    <xdr:rowOff>28575</xdr:rowOff>
                  </from>
                  <to>
                    <xdr:col>6</xdr:col>
                    <xdr:colOff>276225</xdr:colOff>
                    <xdr:row>141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" r:id="rId109" name="Check Box 105">
              <controlPr defaultSize="0" autoFill="0" autoLine="0" autoPict="0">
                <anchor moveWithCells="1">
                  <from>
                    <xdr:col>6</xdr:col>
                    <xdr:colOff>38100</xdr:colOff>
                    <xdr:row>144</xdr:row>
                    <xdr:rowOff>28575</xdr:rowOff>
                  </from>
                  <to>
                    <xdr:col>6</xdr:col>
                    <xdr:colOff>276225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" r:id="rId110" name="Check Box 106">
              <controlPr defaultSize="0" autoFill="0" autoLine="0" autoPict="0">
                <anchor moveWithCells="1">
                  <from>
                    <xdr:col>6</xdr:col>
                    <xdr:colOff>38100</xdr:colOff>
                    <xdr:row>145</xdr:row>
                    <xdr:rowOff>28575</xdr:rowOff>
                  </from>
                  <to>
                    <xdr:col>6</xdr:col>
                    <xdr:colOff>276225</xdr:colOff>
                    <xdr:row>145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" r:id="rId111" name="Check Box 107">
              <controlPr defaultSize="0" autoFill="0" autoLine="0" autoPict="0">
                <anchor moveWithCells="1">
                  <from>
                    <xdr:col>13</xdr:col>
                    <xdr:colOff>38100</xdr:colOff>
                    <xdr:row>127</xdr:row>
                    <xdr:rowOff>28575</xdr:rowOff>
                  </from>
                  <to>
                    <xdr:col>13</xdr:col>
                    <xdr:colOff>276225</xdr:colOff>
                    <xdr:row>127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2" r:id="rId112" name="Check Box 108">
              <controlPr defaultSize="0" autoFill="0" autoLine="0" autoPict="0">
                <anchor moveWithCells="1">
                  <from>
                    <xdr:col>13</xdr:col>
                    <xdr:colOff>38100</xdr:colOff>
                    <xdr:row>129</xdr:row>
                    <xdr:rowOff>28575</xdr:rowOff>
                  </from>
                  <to>
                    <xdr:col>13</xdr:col>
                    <xdr:colOff>276225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3" r:id="rId113" name="Check Box 109">
              <controlPr defaultSize="0" autoFill="0" autoLine="0" autoPict="0">
                <anchor moveWithCells="1">
                  <from>
                    <xdr:col>13</xdr:col>
                    <xdr:colOff>38100</xdr:colOff>
                    <xdr:row>130</xdr:row>
                    <xdr:rowOff>28575</xdr:rowOff>
                  </from>
                  <to>
                    <xdr:col>13</xdr:col>
                    <xdr:colOff>276225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4" r:id="rId114" name="Check Box 110">
              <controlPr defaultSize="0" autoFill="0" autoLine="0" autoPict="0">
                <anchor moveWithCells="1">
                  <from>
                    <xdr:col>13</xdr:col>
                    <xdr:colOff>38100</xdr:colOff>
                    <xdr:row>133</xdr:row>
                    <xdr:rowOff>28575</xdr:rowOff>
                  </from>
                  <to>
                    <xdr:col>13</xdr:col>
                    <xdr:colOff>276225</xdr:colOff>
                    <xdr:row>133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5" r:id="rId115" name="Check Box 111">
              <controlPr defaultSize="0" autoFill="0" autoLine="0" autoPict="0">
                <anchor moveWithCells="1">
                  <from>
                    <xdr:col>13</xdr:col>
                    <xdr:colOff>38100</xdr:colOff>
                    <xdr:row>136</xdr:row>
                    <xdr:rowOff>28575</xdr:rowOff>
                  </from>
                  <to>
                    <xdr:col>13</xdr:col>
                    <xdr:colOff>276225</xdr:colOff>
                    <xdr:row>136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6" r:id="rId116" name="Check Box 112">
              <controlPr defaultSize="0" autoFill="0" autoLine="0" autoPict="0">
                <anchor moveWithCells="1">
                  <from>
                    <xdr:col>13</xdr:col>
                    <xdr:colOff>38100</xdr:colOff>
                    <xdr:row>138</xdr:row>
                    <xdr:rowOff>28575</xdr:rowOff>
                  </from>
                  <to>
                    <xdr:col>13</xdr:col>
                    <xdr:colOff>276225</xdr:colOff>
                    <xdr:row>138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7" r:id="rId117" name="Check Box 113">
              <controlPr defaultSize="0" autoFill="0" autoLine="0" autoPict="0">
                <anchor moveWithCells="1">
                  <from>
                    <xdr:col>13</xdr:col>
                    <xdr:colOff>38100</xdr:colOff>
                    <xdr:row>141</xdr:row>
                    <xdr:rowOff>28575</xdr:rowOff>
                  </from>
                  <to>
                    <xdr:col>13</xdr:col>
                    <xdr:colOff>276225</xdr:colOff>
                    <xdr:row>141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8" r:id="rId118" name="Check Box 114">
              <controlPr defaultSize="0" autoFill="0" autoLine="0" autoPict="0">
                <anchor moveWithCells="1">
                  <from>
                    <xdr:col>13</xdr:col>
                    <xdr:colOff>38100</xdr:colOff>
                    <xdr:row>144</xdr:row>
                    <xdr:rowOff>28575</xdr:rowOff>
                  </from>
                  <to>
                    <xdr:col>13</xdr:col>
                    <xdr:colOff>276225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9" r:id="rId119" name="Check Box 115">
              <controlPr defaultSize="0" autoFill="0" autoLine="0" autoPict="0">
                <anchor moveWithCells="1">
                  <from>
                    <xdr:col>13</xdr:col>
                    <xdr:colOff>38100</xdr:colOff>
                    <xdr:row>145</xdr:row>
                    <xdr:rowOff>28575</xdr:rowOff>
                  </from>
                  <to>
                    <xdr:col>13</xdr:col>
                    <xdr:colOff>276225</xdr:colOff>
                    <xdr:row>145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0" r:id="rId120" name="Check Box 116">
              <controlPr defaultSize="0" autoFill="0" autoLine="0" autoPict="0">
                <anchor moveWithCells="1">
                  <from>
                    <xdr:col>20</xdr:col>
                    <xdr:colOff>38100</xdr:colOff>
                    <xdr:row>127</xdr:row>
                    <xdr:rowOff>28575</xdr:rowOff>
                  </from>
                  <to>
                    <xdr:col>20</xdr:col>
                    <xdr:colOff>276225</xdr:colOff>
                    <xdr:row>127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1" r:id="rId121" name="Check Box 117">
              <controlPr defaultSize="0" autoFill="0" autoLine="0" autoPict="0">
                <anchor moveWithCells="1">
                  <from>
                    <xdr:col>20</xdr:col>
                    <xdr:colOff>38100</xdr:colOff>
                    <xdr:row>129</xdr:row>
                    <xdr:rowOff>28575</xdr:rowOff>
                  </from>
                  <to>
                    <xdr:col>20</xdr:col>
                    <xdr:colOff>276225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2" r:id="rId122" name="Check Box 118">
              <controlPr defaultSize="0" autoFill="0" autoLine="0" autoPict="0">
                <anchor moveWithCells="1">
                  <from>
                    <xdr:col>20</xdr:col>
                    <xdr:colOff>38100</xdr:colOff>
                    <xdr:row>130</xdr:row>
                    <xdr:rowOff>28575</xdr:rowOff>
                  </from>
                  <to>
                    <xdr:col>20</xdr:col>
                    <xdr:colOff>276225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3" r:id="rId123" name="Check Box 119">
              <controlPr defaultSize="0" autoFill="0" autoLine="0" autoPict="0">
                <anchor moveWithCells="1">
                  <from>
                    <xdr:col>20</xdr:col>
                    <xdr:colOff>38100</xdr:colOff>
                    <xdr:row>136</xdr:row>
                    <xdr:rowOff>28575</xdr:rowOff>
                  </from>
                  <to>
                    <xdr:col>20</xdr:col>
                    <xdr:colOff>276225</xdr:colOff>
                    <xdr:row>136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4" r:id="rId124" name="Check Box 120">
              <controlPr defaultSize="0" autoFill="0" autoLine="0" autoPict="0">
                <anchor moveWithCells="1">
                  <from>
                    <xdr:col>20</xdr:col>
                    <xdr:colOff>38100</xdr:colOff>
                    <xdr:row>144</xdr:row>
                    <xdr:rowOff>28575</xdr:rowOff>
                  </from>
                  <to>
                    <xdr:col>20</xdr:col>
                    <xdr:colOff>276225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5" r:id="rId125" name="Check Box 121">
              <controlPr defaultSize="0" autoFill="0" autoLine="0" autoPict="0">
                <anchor moveWithCells="1">
                  <from>
                    <xdr:col>20</xdr:col>
                    <xdr:colOff>38100</xdr:colOff>
                    <xdr:row>145</xdr:row>
                    <xdr:rowOff>28575</xdr:rowOff>
                  </from>
                  <to>
                    <xdr:col>20</xdr:col>
                    <xdr:colOff>276225</xdr:colOff>
                    <xdr:row>145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6" r:id="rId126" name="Check Box 122">
              <controlPr defaultSize="0" autoFill="0" autoLine="0" autoPict="0">
                <anchor moveWithCells="1">
                  <from>
                    <xdr:col>13</xdr:col>
                    <xdr:colOff>38100</xdr:colOff>
                    <xdr:row>94</xdr:row>
                    <xdr:rowOff>28575</xdr:rowOff>
                  </from>
                  <to>
                    <xdr:col>13</xdr:col>
                    <xdr:colOff>276225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7" r:id="rId127" name="Check Box 123">
              <controlPr defaultSize="0" autoFill="0" autoLine="0" autoPict="0">
                <anchor moveWithCells="1">
                  <from>
                    <xdr:col>20</xdr:col>
                    <xdr:colOff>38100</xdr:colOff>
                    <xdr:row>94</xdr:row>
                    <xdr:rowOff>28575</xdr:rowOff>
                  </from>
                  <to>
                    <xdr:col>20</xdr:col>
                    <xdr:colOff>276225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8" r:id="rId128" name="Check Box 124">
              <controlPr defaultSize="0" autoFill="0" autoLine="0" autoPict="0">
                <anchor moveWithCells="1">
                  <from>
                    <xdr:col>6</xdr:col>
                    <xdr:colOff>38100</xdr:colOff>
                    <xdr:row>143</xdr:row>
                    <xdr:rowOff>28575</xdr:rowOff>
                  </from>
                  <to>
                    <xdr:col>6</xdr:col>
                    <xdr:colOff>276225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9" r:id="rId129" name="Check Box 125">
              <controlPr defaultSize="0" autoFill="0" autoLine="0" autoPict="0">
                <anchor moveWithCells="1">
                  <from>
                    <xdr:col>13</xdr:col>
                    <xdr:colOff>38100</xdr:colOff>
                    <xdr:row>143</xdr:row>
                    <xdr:rowOff>28575</xdr:rowOff>
                  </from>
                  <to>
                    <xdr:col>13</xdr:col>
                    <xdr:colOff>276225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0" r:id="rId130" name="Check Box 126">
              <controlPr defaultSize="0" autoFill="0" autoLine="0" autoPict="0">
                <anchor moveWithCells="1">
                  <from>
                    <xdr:col>20</xdr:col>
                    <xdr:colOff>38100</xdr:colOff>
                    <xdr:row>143</xdr:row>
                    <xdr:rowOff>28575</xdr:rowOff>
                  </from>
                  <to>
                    <xdr:col>20</xdr:col>
                    <xdr:colOff>276225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1" r:id="rId131" name="Check Box 127">
              <controlPr defaultSize="0" autoFill="0" autoLine="0" autoPict="0">
                <anchor moveWithCells="1">
                  <from>
                    <xdr:col>6</xdr:col>
                    <xdr:colOff>38100</xdr:colOff>
                    <xdr:row>142</xdr:row>
                    <xdr:rowOff>28575</xdr:rowOff>
                  </from>
                  <to>
                    <xdr:col>6</xdr:col>
                    <xdr:colOff>276225</xdr:colOff>
                    <xdr:row>142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2" r:id="rId132" name="Check Box 128">
              <controlPr defaultSize="0" autoFill="0" autoLine="0" autoPict="0">
                <anchor moveWithCells="1">
                  <from>
                    <xdr:col>13</xdr:col>
                    <xdr:colOff>38100</xdr:colOff>
                    <xdr:row>142</xdr:row>
                    <xdr:rowOff>28575</xdr:rowOff>
                  </from>
                  <to>
                    <xdr:col>13</xdr:col>
                    <xdr:colOff>276225</xdr:colOff>
                    <xdr:row>142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3" r:id="rId133" name="Check Box 129">
              <controlPr defaultSize="0" autoFill="0" autoLine="0" autoPict="0">
                <anchor moveWithCells="1">
                  <from>
                    <xdr:col>6</xdr:col>
                    <xdr:colOff>38100</xdr:colOff>
                    <xdr:row>131</xdr:row>
                    <xdr:rowOff>28575</xdr:rowOff>
                  </from>
                  <to>
                    <xdr:col>6</xdr:col>
                    <xdr:colOff>276225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4" r:id="rId134" name="Check Box 130">
              <controlPr defaultSize="0" autoFill="0" autoLine="0" autoPict="0">
                <anchor moveWithCells="1">
                  <from>
                    <xdr:col>13</xdr:col>
                    <xdr:colOff>38100</xdr:colOff>
                    <xdr:row>131</xdr:row>
                    <xdr:rowOff>28575</xdr:rowOff>
                  </from>
                  <to>
                    <xdr:col>13</xdr:col>
                    <xdr:colOff>276225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5" r:id="rId135" name="Check Box 131">
              <controlPr defaultSize="0" autoFill="0" autoLine="0" autoPict="0">
                <anchor moveWithCells="1">
                  <from>
                    <xdr:col>20</xdr:col>
                    <xdr:colOff>38100</xdr:colOff>
                    <xdr:row>131</xdr:row>
                    <xdr:rowOff>28575</xdr:rowOff>
                  </from>
                  <to>
                    <xdr:col>20</xdr:col>
                    <xdr:colOff>276225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6" r:id="rId136" name="Check Box 132">
              <controlPr defaultSize="0" autoFill="0" autoLine="0" autoPict="0">
                <anchor moveWithCells="1">
                  <from>
                    <xdr:col>6</xdr:col>
                    <xdr:colOff>38100</xdr:colOff>
                    <xdr:row>136</xdr:row>
                    <xdr:rowOff>28575</xdr:rowOff>
                  </from>
                  <to>
                    <xdr:col>6</xdr:col>
                    <xdr:colOff>276225</xdr:colOff>
                    <xdr:row>136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7" r:id="rId137" name="Check Box 133">
              <controlPr defaultSize="0" autoFill="0" autoLine="0" autoPict="0">
                <anchor moveWithCells="1">
                  <from>
                    <xdr:col>9</xdr:col>
                    <xdr:colOff>247650</xdr:colOff>
                    <xdr:row>126</xdr:row>
                    <xdr:rowOff>38100</xdr:rowOff>
                  </from>
                  <to>
                    <xdr:col>10</xdr:col>
                    <xdr:colOff>9525</xdr:colOff>
                    <xdr:row>126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8" r:id="rId138" name="Check Box 134">
              <controlPr defaultSize="0" autoFill="0" autoLine="0" autoPict="0">
                <anchor moveWithCells="1">
                  <from>
                    <xdr:col>10</xdr:col>
                    <xdr:colOff>333375</xdr:colOff>
                    <xdr:row>126</xdr:row>
                    <xdr:rowOff>28575</xdr:rowOff>
                  </from>
                  <to>
                    <xdr:col>11</xdr:col>
                    <xdr:colOff>200025</xdr:colOff>
                    <xdr:row>126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9" r:id="rId139" name="Check Box 135">
              <controlPr defaultSize="0" autoFill="0" autoLine="0" autoPict="0">
                <anchor moveWithCells="1">
                  <from>
                    <xdr:col>9</xdr:col>
                    <xdr:colOff>247650</xdr:colOff>
                    <xdr:row>105</xdr:row>
                    <xdr:rowOff>28575</xdr:rowOff>
                  </from>
                  <to>
                    <xdr:col>10</xdr:col>
                    <xdr:colOff>9525</xdr:colOff>
                    <xdr:row>105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0" r:id="rId140" name="Check Box 136">
              <controlPr defaultSize="0" autoFill="0" autoLine="0" autoPict="0">
                <anchor moveWithCells="1">
                  <from>
                    <xdr:col>10</xdr:col>
                    <xdr:colOff>314325</xdr:colOff>
                    <xdr:row>105</xdr:row>
                    <xdr:rowOff>19050</xdr:rowOff>
                  </from>
                  <to>
                    <xdr:col>11</xdr:col>
                    <xdr:colOff>180975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1" r:id="rId141" name="Check Box 137">
              <controlPr defaultSize="0" autoFill="0" autoLine="0" autoPict="0">
                <anchor moveWithCells="1">
                  <from>
                    <xdr:col>9</xdr:col>
                    <xdr:colOff>247650</xdr:colOff>
                    <xdr:row>88</xdr:row>
                    <xdr:rowOff>28575</xdr:rowOff>
                  </from>
                  <to>
                    <xdr:col>10</xdr:col>
                    <xdr:colOff>9525</xdr:colOff>
                    <xdr:row>88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2" r:id="rId142" name="Check Box 138">
              <controlPr defaultSize="0" autoFill="0" autoLine="0" autoPict="0">
                <anchor moveWithCells="1">
                  <from>
                    <xdr:col>10</xdr:col>
                    <xdr:colOff>314325</xdr:colOff>
                    <xdr:row>88</xdr:row>
                    <xdr:rowOff>19050</xdr:rowOff>
                  </from>
                  <to>
                    <xdr:col>11</xdr:col>
                    <xdr:colOff>180975</xdr:colOff>
                    <xdr:row>88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3" r:id="rId143" name="Check Box 139">
              <controlPr defaultSize="0" autoFill="0" autoLine="0" autoPict="0">
                <anchor moveWithCells="1">
                  <from>
                    <xdr:col>9</xdr:col>
                    <xdr:colOff>247650</xdr:colOff>
                    <xdr:row>68</xdr:row>
                    <xdr:rowOff>28575</xdr:rowOff>
                  </from>
                  <to>
                    <xdr:col>10</xdr:col>
                    <xdr:colOff>9525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4" r:id="rId144" name="Check Box 140">
              <controlPr defaultSize="0" autoFill="0" autoLine="0" autoPict="0">
                <anchor moveWithCells="1">
                  <from>
                    <xdr:col>10</xdr:col>
                    <xdr:colOff>314325</xdr:colOff>
                    <xdr:row>68</xdr:row>
                    <xdr:rowOff>19050</xdr:rowOff>
                  </from>
                  <to>
                    <xdr:col>11</xdr:col>
                    <xdr:colOff>180975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5" r:id="rId145" name="Check Box 141">
              <controlPr defaultSize="0" autoFill="0" autoLine="0" autoPict="0">
                <anchor moveWithCells="1">
                  <from>
                    <xdr:col>9</xdr:col>
                    <xdr:colOff>247650</xdr:colOff>
                    <xdr:row>41</xdr:row>
                    <xdr:rowOff>28575</xdr:rowOff>
                  </from>
                  <to>
                    <xdr:col>10</xdr:col>
                    <xdr:colOff>9525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6" r:id="rId146" name="Check Box 142">
              <controlPr defaultSize="0" autoFill="0" autoLine="0" autoPict="0">
                <anchor moveWithCells="1">
                  <from>
                    <xdr:col>10</xdr:col>
                    <xdr:colOff>314325</xdr:colOff>
                    <xdr:row>41</xdr:row>
                    <xdr:rowOff>19050</xdr:rowOff>
                  </from>
                  <to>
                    <xdr:col>11</xdr:col>
                    <xdr:colOff>180975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7" r:id="rId147" name="Check Box 143">
              <controlPr defaultSize="0" autoFill="0" autoLine="0" autoPict="0">
                <anchor moveWithCells="1">
                  <from>
                    <xdr:col>9</xdr:col>
                    <xdr:colOff>247650</xdr:colOff>
                    <xdr:row>140</xdr:row>
                    <xdr:rowOff>38100</xdr:rowOff>
                  </from>
                  <to>
                    <xdr:col>10</xdr:col>
                    <xdr:colOff>9525</xdr:colOff>
                    <xdr:row>140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8" r:id="rId148" name="Check Box 144">
              <controlPr defaultSize="0" autoFill="0" autoLine="0" autoPict="0">
                <anchor moveWithCells="1">
                  <from>
                    <xdr:col>10</xdr:col>
                    <xdr:colOff>333375</xdr:colOff>
                    <xdr:row>140</xdr:row>
                    <xdr:rowOff>28575</xdr:rowOff>
                  </from>
                  <to>
                    <xdr:col>11</xdr:col>
                    <xdr:colOff>200025</xdr:colOff>
                    <xdr:row>140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9" r:id="rId149" name="Check Box 145">
              <controlPr defaultSize="0" autoFill="0" autoLine="0" autoPict="0">
                <anchor moveWithCells="1">
                  <from>
                    <xdr:col>6</xdr:col>
                    <xdr:colOff>38100</xdr:colOff>
                    <xdr:row>69</xdr:row>
                    <xdr:rowOff>28575</xdr:rowOff>
                  </from>
                  <to>
                    <xdr:col>6</xdr:col>
                    <xdr:colOff>276225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0" r:id="rId150" name="Check Box 146">
              <controlPr defaultSize="0" autoFill="0" autoLine="0" autoPict="0">
                <anchor moveWithCells="1">
                  <from>
                    <xdr:col>13</xdr:col>
                    <xdr:colOff>38100</xdr:colOff>
                    <xdr:row>69</xdr:row>
                    <xdr:rowOff>28575</xdr:rowOff>
                  </from>
                  <to>
                    <xdr:col>13</xdr:col>
                    <xdr:colOff>276225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1" r:id="rId151" name="Check Box 147">
              <controlPr defaultSize="0" autoFill="0" autoLine="0" autoPict="0">
                <anchor moveWithCells="1">
                  <from>
                    <xdr:col>20</xdr:col>
                    <xdr:colOff>38100</xdr:colOff>
                    <xdr:row>69</xdr:row>
                    <xdr:rowOff>28575</xdr:rowOff>
                  </from>
                  <to>
                    <xdr:col>20</xdr:col>
                    <xdr:colOff>276225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2" r:id="rId152" name="Check Box 148">
              <controlPr defaultSize="0" autoFill="0" autoLine="0" autoPict="0">
                <anchor moveWithCells="1">
                  <from>
                    <xdr:col>13</xdr:col>
                    <xdr:colOff>38100</xdr:colOff>
                    <xdr:row>72</xdr:row>
                    <xdr:rowOff>28575</xdr:rowOff>
                  </from>
                  <to>
                    <xdr:col>13</xdr:col>
                    <xdr:colOff>276225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3" r:id="rId153" name="Check Box 149">
              <controlPr defaultSize="0" autoFill="0" autoLine="0" autoPict="0">
                <anchor moveWithCells="1">
                  <from>
                    <xdr:col>20</xdr:col>
                    <xdr:colOff>38100</xdr:colOff>
                    <xdr:row>72</xdr:row>
                    <xdr:rowOff>28575</xdr:rowOff>
                  </from>
                  <to>
                    <xdr:col>20</xdr:col>
                    <xdr:colOff>276225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3" r:id="rId154" name="Check Box 159">
              <controlPr defaultSize="0" autoFill="0" autoLine="0" autoPict="0">
                <anchor moveWithCells="1">
                  <from>
                    <xdr:col>13</xdr:col>
                    <xdr:colOff>38100</xdr:colOff>
                    <xdr:row>111</xdr:row>
                    <xdr:rowOff>28575</xdr:rowOff>
                  </from>
                  <to>
                    <xdr:col>13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4" r:id="rId155" name="Check Box 160">
              <controlPr defaultSize="0" autoFill="0" autoLine="0" autoPict="0">
                <anchor moveWithCells="1">
                  <from>
                    <xdr:col>20</xdr:col>
                    <xdr:colOff>38100</xdr:colOff>
                    <xdr:row>111</xdr:row>
                    <xdr:rowOff>28575</xdr:rowOff>
                  </from>
                  <to>
                    <xdr:col>20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5" r:id="rId156" name="Check Box 161">
              <controlPr defaultSize="0" autoFill="0" autoLine="0" autoPict="0">
                <anchor moveWithCells="1">
                  <from>
                    <xdr:col>13</xdr:col>
                    <xdr:colOff>38100</xdr:colOff>
                    <xdr:row>112</xdr:row>
                    <xdr:rowOff>28575</xdr:rowOff>
                  </from>
                  <to>
                    <xdr:col>13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6" r:id="rId157" name="Check Box 162">
              <controlPr defaultSize="0" autoFill="0" autoLine="0" autoPict="0">
                <anchor moveWithCells="1">
                  <from>
                    <xdr:col>20</xdr:col>
                    <xdr:colOff>38100</xdr:colOff>
                    <xdr:row>112</xdr:row>
                    <xdr:rowOff>28575</xdr:rowOff>
                  </from>
                  <to>
                    <xdr:col>20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7" r:id="rId158" name="Check Box 163">
              <controlPr defaultSize="0" autoFill="0" autoLine="0" autoPict="0">
                <anchor moveWithCells="1">
                  <from>
                    <xdr:col>13</xdr:col>
                    <xdr:colOff>38100</xdr:colOff>
                    <xdr:row>107</xdr:row>
                    <xdr:rowOff>28575</xdr:rowOff>
                  </from>
                  <to>
                    <xdr:col>13</xdr:col>
                    <xdr:colOff>276225</xdr:colOff>
                    <xdr:row>107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8" r:id="rId159" name="Check Box 164">
              <controlPr defaultSize="0" autoFill="0" autoLine="0" autoPict="0">
                <anchor moveWithCells="1">
                  <from>
                    <xdr:col>20</xdr:col>
                    <xdr:colOff>38100</xdr:colOff>
                    <xdr:row>107</xdr:row>
                    <xdr:rowOff>28575</xdr:rowOff>
                  </from>
                  <to>
                    <xdr:col>20</xdr:col>
                    <xdr:colOff>276225</xdr:colOff>
                    <xdr:row>107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6" r:id="rId160" name="Check Box 172">
              <controlPr defaultSize="0" autoFill="0" autoLine="0" autoPict="0">
                <anchor moveWithCells="1">
                  <from>
                    <xdr:col>9</xdr:col>
                    <xdr:colOff>247650</xdr:colOff>
                    <xdr:row>121</xdr:row>
                    <xdr:rowOff>28575</xdr:rowOff>
                  </from>
                  <to>
                    <xdr:col>10</xdr:col>
                    <xdr:colOff>9525</xdr:colOff>
                    <xdr:row>121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7" r:id="rId161" name="Check Box 173">
              <controlPr defaultSize="0" autoFill="0" autoLine="0" autoPict="0">
                <anchor moveWithCells="1">
                  <from>
                    <xdr:col>10</xdr:col>
                    <xdr:colOff>314325</xdr:colOff>
                    <xdr:row>121</xdr:row>
                    <xdr:rowOff>19050</xdr:rowOff>
                  </from>
                  <to>
                    <xdr:col>11</xdr:col>
                    <xdr:colOff>180975</xdr:colOff>
                    <xdr:row>121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9" r:id="rId162" name="Check Box 175">
              <controlPr defaultSize="0" autoFill="0" autoLine="0" autoPict="0">
                <anchor moveWithCells="1">
                  <from>
                    <xdr:col>13</xdr:col>
                    <xdr:colOff>38100</xdr:colOff>
                    <xdr:row>46</xdr:row>
                    <xdr:rowOff>28575</xdr:rowOff>
                  </from>
                  <to>
                    <xdr:col>13</xdr:col>
                    <xdr:colOff>276225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0" r:id="rId163" name="Check Box 176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28575</xdr:rowOff>
                  </from>
                  <to>
                    <xdr:col>20</xdr:col>
                    <xdr:colOff>276225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2" r:id="rId164" name="Check Box 178">
              <controlPr defaultSize="0" autoFill="0" autoLine="0" autoPict="0">
                <anchor moveWithCells="1">
                  <from>
                    <xdr:col>13</xdr:col>
                    <xdr:colOff>38100</xdr:colOff>
                    <xdr:row>75</xdr:row>
                    <xdr:rowOff>28575</xdr:rowOff>
                  </from>
                  <to>
                    <xdr:col>13</xdr:col>
                    <xdr:colOff>276225</xdr:colOff>
                    <xdr:row>75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3" r:id="rId165" name="Check Box 179">
              <controlPr defaultSize="0" autoFill="0" autoLine="0" autoPict="0">
                <anchor moveWithCells="1">
                  <from>
                    <xdr:col>20</xdr:col>
                    <xdr:colOff>38100</xdr:colOff>
                    <xdr:row>75</xdr:row>
                    <xdr:rowOff>28575</xdr:rowOff>
                  </from>
                  <to>
                    <xdr:col>20</xdr:col>
                    <xdr:colOff>276225</xdr:colOff>
                    <xdr:row>75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6" r:id="rId166" name="Check Box 182">
              <controlPr defaultSize="0" autoFill="0" autoLine="0" autoPict="0">
                <anchor moveWithCells="1">
                  <from>
                    <xdr:col>6</xdr:col>
                    <xdr:colOff>38100</xdr:colOff>
                    <xdr:row>31</xdr:row>
                    <xdr:rowOff>28575</xdr:rowOff>
                  </from>
                  <to>
                    <xdr:col>6</xdr:col>
                    <xdr:colOff>276225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7" r:id="rId167" name="Check Box 183">
              <controlPr defaultSize="0" autoFill="0" autoLine="0" autoPict="0">
                <anchor moveWithCells="1">
                  <from>
                    <xdr:col>20</xdr:col>
                    <xdr:colOff>38100</xdr:colOff>
                    <xdr:row>31</xdr:row>
                    <xdr:rowOff>28575</xdr:rowOff>
                  </from>
                  <to>
                    <xdr:col>20</xdr:col>
                    <xdr:colOff>276225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8" r:id="rId168" name="Check Box 184">
              <controlPr defaultSize="0" autoFill="0" autoLine="0" autoPict="0">
                <anchor moveWithCells="1">
                  <from>
                    <xdr:col>6</xdr:col>
                    <xdr:colOff>38100</xdr:colOff>
                    <xdr:row>22</xdr:row>
                    <xdr:rowOff>28575</xdr:rowOff>
                  </from>
                  <to>
                    <xdr:col>6</xdr:col>
                    <xdr:colOff>276225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0" r:id="rId169" name="Check Box 186">
              <controlPr defaultSize="0" autoFill="0" autoLine="0" autoPict="0">
                <anchor moveWithCells="1">
                  <from>
                    <xdr:col>20</xdr:col>
                    <xdr:colOff>38100</xdr:colOff>
                    <xdr:row>22</xdr:row>
                    <xdr:rowOff>28575</xdr:rowOff>
                  </from>
                  <to>
                    <xdr:col>20</xdr:col>
                    <xdr:colOff>276225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9" r:id="rId170" name="Check Box 195">
              <controlPr defaultSize="0" autoFill="0" autoLine="0" autoPict="0">
                <anchor moveWithCells="1">
                  <from>
                    <xdr:col>27</xdr:col>
                    <xdr:colOff>38100</xdr:colOff>
                    <xdr:row>32</xdr:row>
                    <xdr:rowOff>28575</xdr:rowOff>
                  </from>
                  <to>
                    <xdr:col>27</xdr:col>
                    <xdr:colOff>276225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0" r:id="rId171" name="Check Box 196">
              <controlPr defaultSize="0" autoFill="0" autoLine="0" autoPict="0">
                <anchor moveWithCells="1">
                  <from>
                    <xdr:col>13</xdr:col>
                    <xdr:colOff>38100</xdr:colOff>
                    <xdr:row>22</xdr:row>
                    <xdr:rowOff>28575</xdr:rowOff>
                  </from>
                  <to>
                    <xdr:col>13</xdr:col>
                    <xdr:colOff>276225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1" r:id="rId172" name="Check Box 197">
              <controlPr defaultSize="0" autoFill="0" autoLine="0" autoPict="0">
                <anchor moveWithCells="1">
                  <from>
                    <xdr:col>27</xdr:col>
                    <xdr:colOff>38100</xdr:colOff>
                    <xdr:row>22</xdr:row>
                    <xdr:rowOff>28575</xdr:rowOff>
                  </from>
                  <to>
                    <xdr:col>27</xdr:col>
                    <xdr:colOff>276225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2" r:id="rId173" name="Check Box 198">
              <controlPr defaultSize="0" autoFill="0" autoLine="0" autoPict="0">
                <anchor moveWithCells="1">
                  <from>
                    <xdr:col>13</xdr:col>
                    <xdr:colOff>38100</xdr:colOff>
                    <xdr:row>32</xdr:row>
                    <xdr:rowOff>28575</xdr:rowOff>
                  </from>
                  <to>
                    <xdr:col>13</xdr:col>
                    <xdr:colOff>276225</xdr:colOff>
                    <xdr:row>32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CBCDA0FD-BA03-478E-ABF5-86D72E01F735}">
            <xm:f>Tabelle1!$B$24=TRUE</xm:f>
            <x14:dxf>
              <fill>
                <patternFill>
                  <bgColor rgb="FF92D050"/>
                </patternFill>
              </fill>
            </x14:dxf>
          </x14:cfRule>
          <x14:cfRule type="expression" priority="12" id="{6F9D08B5-F7D5-4272-AEF3-A68BC1C86EA9}">
            <xm:f>Tabelle1!$A$18=TRUE</xm:f>
            <x14:dxf>
              <fill>
                <patternFill>
                  <bgColor rgb="FF92D050"/>
                </patternFill>
              </fill>
            </x14:dxf>
          </x14:cfRule>
          <x14:cfRule type="expression" priority="13" id="{D875F080-0BE9-4AA7-B3DD-827FC67F5DEF}">
            <xm:f>Tabelle1!$B$18=TRUE</xm:f>
            <x14:dxf>
              <fill>
                <patternFill>
                  <bgColor rgb="FF92D050"/>
                </patternFill>
              </fill>
            </x14:dxf>
          </x14:cfRule>
          <x14:cfRule type="expression" priority="18" id="{0940055D-965C-4AF9-B5D1-92526A745A28}">
            <xm:f>Tabelle1!$A$24=TRUE</xm:f>
            <x14:dxf>
              <fill>
                <patternFill>
                  <bgColor rgb="FF92D050"/>
                </patternFill>
              </fill>
            </x14:dxf>
          </x14:cfRule>
          <xm:sqref>B69:M69 Y69:AB69</xm:sqref>
        </x14:conditionalFormatting>
        <x14:conditionalFormatting xmlns:xm="http://schemas.microsoft.com/office/excel/2006/main">
          <x14:cfRule type="expression" priority="1" id="{ECC573A7-DF1B-4B8C-8FA4-5DAFD2B161BA}">
            <xm:f>Tabelle1!$B$22=TRUE</xm:f>
            <x14:dxf>
              <fill>
                <patternFill>
                  <bgColor rgb="FF92D050"/>
                </patternFill>
              </fill>
            </x14:dxf>
          </x14:cfRule>
          <x14:cfRule type="expression" priority="2" id="{D8197709-0D0C-4B42-A085-9CEDFA311058}">
            <xm:f>Tabelle1!$A$22=TRUE</xm:f>
            <x14:dxf>
              <fill>
                <patternFill>
                  <bgColor rgb="FF92D050"/>
                </patternFill>
              </fill>
            </x14:dxf>
          </x14:cfRule>
          <x14:cfRule type="expression" priority="19" id="{B753C908-5D02-4130-B9FC-BAE50F9BCE0A}">
            <xm:f>Tabelle1!$B$16=TRUE</xm:f>
            <x14:dxf>
              <fill>
                <patternFill>
                  <bgColor rgb="FF92D050"/>
                </patternFill>
              </fill>
            </x14:dxf>
          </x14:cfRule>
          <x14:cfRule type="expression" priority="20" id="{CE3928D0-FA6E-4D83-8232-A9D1E6A3ADE4}">
            <xm:f>Tabelle1!$A$16=TRUE</xm:f>
            <x14:dxf>
              <fill>
                <patternFill>
                  <bgColor rgb="FF92D050"/>
                </patternFill>
              </fill>
            </x14:dxf>
          </x14:cfRule>
          <xm:sqref>B42:AB42</xm:sqref>
        </x14:conditionalFormatting>
        <x14:conditionalFormatting xmlns:xm="http://schemas.microsoft.com/office/excel/2006/main">
          <x14:cfRule type="expression" priority="7" id="{C41E7CB6-342F-4621-AF4F-F1E8F837E1C6}">
            <xm:f>Tabelle1!$B$25=TRUE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0A781BFE-B2F5-4C5F-A101-19964FEA9A8A}">
            <xm:f>Tabelle1!$A$25=TRUE</xm:f>
            <x14:dxf>
              <fill>
                <patternFill>
                  <bgColor rgb="FF92D050"/>
                </patternFill>
              </fill>
            </x14:dxf>
          </x14:cfRule>
          <x14:cfRule type="expression" priority="9" id="{7077653F-9B98-44F3-B9F6-53253964D151}">
            <xm:f>Tabelle1!$B$19=TRUE</xm:f>
            <x14:dxf>
              <fill>
                <patternFill>
                  <bgColor rgb="FF92D050"/>
                </patternFill>
              </fill>
            </x14:dxf>
          </x14:cfRule>
          <x14:cfRule type="expression" priority="10" id="{04618CC6-F7BE-45F9-91B0-ED965A8B7094}">
            <xm:f>Tabelle1!$A$19=TRUE</xm:f>
            <x14:dxf>
              <fill>
                <patternFill>
                  <bgColor rgb="FF92D050"/>
                </patternFill>
              </fill>
            </x14:dxf>
          </x14:cfRule>
          <xm:sqref>B89:AB89</xm:sqref>
        </x14:conditionalFormatting>
        <x14:conditionalFormatting xmlns:xm="http://schemas.microsoft.com/office/excel/2006/main">
          <x14:cfRule type="expression" priority="14" id="{D6C4B13E-E16F-4015-9864-F1BA6CE7F8AB}">
            <xm:f>Tabelle1!$B$23=TRUE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59811B1C-D7D3-4752-9C5E-B05101642B41}">
            <xm:f>Tabelle1!$A$23=TRUE</xm:f>
            <x14:dxf>
              <fill>
                <patternFill>
                  <bgColor rgb="FF92D050"/>
                </patternFill>
              </fill>
            </x14:dxf>
          </x14:cfRule>
          <x14:cfRule type="expression" priority="16" id="{565A855E-1D81-4C3E-9782-1C459378301C}">
            <xm:f>Tabelle1!$B$17=TRUE</xm:f>
            <x14:dxf>
              <fill>
                <patternFill>
                  <bgColor rgb="FF92D050"/>
                </patternFill>
              </fill>
            </x14:dxf>
          </x14:cfRule>
          <x14:cfRule type="expression" priority="17" id="{4A9F38EF-11AD-4FFC-A80C-D7E14A3706E2}">
            <xm:f>Tabelle1!$A$17=TRUE</xm:f>
            <x14:dxf>
              <fill>
                <patternFill>
                  <bgColor rgb="FF92D050"/>
                </patternFill>
              </fill>
            </x14:dxf>
          </x14:cfRule>
          <xm:sqref>B106:AB106</xm:sqref>
        </x14:conditionalFormatting>
        <x14:conditionalFormatting xmlns:xm="http://schemas.microsoft.com/office/excel/2006/main">
          <x14:cfRule type="expression" priority="3" id="{4AE44DD0-E425-47F9-943B-7917D075D1F5}">
            <xm:f>Tabelle1!$B$26=TRUE</xm:f>
            <x14:dxf>
              <fill>
                <patternFill>
                  <bgColor rgb="FF92D050"/>
                </patternFill>
              </fill>
            </x14:dxf>
          </x14:cfRule>
          <x14:cfRule type="expression" priority="4" id="{9B494E2D-C761-4EE4-90BC-F8842717B195}">
            <xm:f>Tabelle1!$A$26=TRUE</xm:f>
            <x14:dxf>
              <fill>
                <patternFill>
                  <bgColor rgb="FF92D050"/>
                </patternFill>
              </fill>
            </x14:dxf>
          </x14:cfRule>
          <x14:cfRule type="expression" priority="5" id="{40898922-C7CA-47BF-B475-222B28516707}">
            <xm:f>Tabelle1!$B$20=TRUE</xm:f>
            <x14:dxf>
              <fill>
                <patternFill>
                  <bgColor rgb="FF92D050"/>
                </patternFill>
              </fill>
            </x14:dxf>
          </x14:cfRule>
          <x14:cfRule type="expression" priority="6" id="{13C29C35-FC8F-43B0-B3EA-18295280A267}">
            <xm:f>Tabelle1!$A$20=TRUE</xm:f>
            <x14:dxf>
              <fill>
                <patternFill>
                  <bgColor rgb="FF92D050"/>
                </patternFill>
              </fill>
            </x14:dxf>
          </x14:cfRule>
          <xm:sqref>B122:AB122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4CF2A1-B0CC-48EE-8DCD-52AF31F3E699}">
          <x14:formula1>
            <xm:f>Tabelle1!$C$3:$C$5</xm:f>
          </x14:formula1>
          <xm:sqref>H1:K2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3B2DD-C619-4F15-A7DE-C62A8891A816}">
  <dimension ref="B1:F69"/>
  <sheetViews>
    <sheetView zoomScaleNormal="100" workbookViewId="0">
      <selection activeCell="B6" sqref="B6:C36"/>
    </sheetView>
  </sheetViews>
  <sheetFormatPr baseColWidth="10" defaultColWidth="11" defaultRowHeight="12.75" x14ac:dyDescent="0.2"/>
  <cols>
    <col min="1" max="1" width="1.75" style="519" customWidth="1"/>
    <col min="2" max="2" width="36" style="519" customWidth="1"/>
    <col min="3" max="3" width="37.375" style="519" customWidth="1"/>
    <col min="4" max="4" width="2.75" style="519" customWidth="1"/>
    <col min="5" max="5" width="35.75" style="519" customWidth="1"/>
    <col min="6" max="6" width="36.25" style="519" customWidth="1"/>
    <col min="7" max="16384" width="11" style="519"/>
  </cols>
  <sheetData>
    <row r="1" spans="2:6" ht="44.25" customHeight="1" thickBot="1" x14ac:dyDescent="0.25">
      <c r="B1" s="743" t="str">
        <f>IF('Machining data '!$H$1="English",Tabelle1!F6,IF('Machining data '!$H$1="Deutsch",Tabelle1!F2,IF('Machining data '!$H$1="英文",Tabelle1!F10)))</f>
        <v>Bilder Maschinen/ Aufspannung</v>
      </c>
      <c r="C1" s="744"/>
      <c r="D1" s="744"/>
      <c r="E1" s="744"/>
      <c r="F1" s="745"/>
    </row>
    <row r="2" spans="2:6" ht="22.5" customHeight="1" x14ac:dyDescent="0.2">
      <c r="B2" s="750">
        <f>'Machining data '!F5</f>
        <v>0</v>
      </c>
      <c r="C2" s="751"/>
      <c r="D2" s="756"/>
      <c r="E2" s="759"/>
      <c r="F2" s="760"/>
    </row>
    <row r="3" spans="2:6" ht="21" customHeight="1" x14ac:dyDescent="0.2">
      <c r="B3" s="752">
        <f>'Machining data '!T5</f>
        <v>0</v>
      </c>
      <c r="C3" s="753"/>
      <c r="D3" s="757"/>
      <c r="E3" s="759"/>
      <c r="F3" s="760"/>
    </row>
    <row r="4" spans="2:6" ht="22.5" customHeight="1" thickBot="1" x14ac:dyDescent="0.25">
      <c r="B4" s="754">
        <f>'Machining data '!F6</f>
        <v>0</v>
      </c>
      <c r="C4" s="755"/>
      <c r="D4" s="758"/>
      <c r="E4" s="759"/>
      <c r="F4" s="760"/>
    </row>
    <row r="5" spans="2:6" ht="19.5" customHeight="1" thickBot="1" x14ac:dyDescent="0.25">
      <c r="B5" s="762" t="str">
        <f>IF('Machining data '!$H$1="English",Tabelle1!F7,IF('Machining data '!$H$1="Deutsch",Tabelle1!F3,IF('Machining data '!$H$1="英文",Tabelle1!F11)))</f>
        <v>Spannmittel / Spannpunkte / Auflagepunkte</v>
      </c>
      <c r="C5" s="763"/>
      <c r="D5" s="746"/>
      <c r="E5" s="762" t="str">
        <f>IF('Machining data '!$H$1="English",Tabelle1!F7,IF('Machining data '!$H$1="Deutsch",Tabelle1!F3,IF('Machining data '!$H$1="英文",Tabelle1!F11)))</f>
        <v>Spannmittel / Spannpunkte / Auflagepunkte</v>
      </c>
      <c r="F5" s="763"/>
    </row>
    <row r="6" spans="2:6" x14ac:dyDescent="0.2">
      <c r="B6" s="764"/>
      <c r="C6" s="765"/>
      <c r="D6" s="746"/>
      <c r="E6" s="764"/>
      <c r="F6" s="765"/>
    </row>
    <row r="7" spans="2:6" x14ac:dyDescent="0.2">
      <c r="B7" s="766"/>
      <c r="C7" s="767"/>
      <c r="D7" s="746"/>
      <c r="E7" s="766"/>
      <c r="F7" s="767"/>
    </row>
    <row r="8" spans="2:6" x14ac:dyDescent="0.2">
      <c r="B8" s="766"/>
      <c r="C8" s="767"/>
      <c r="D8" s="746"/>
      <c r="E8" s="766"/>
      <c r="F8" s="767"/>
    </row>
    <row r="9" spans="2:6" x14ac:dyDescent="0.2">
      <c r="B9" s="766"/>
      <c r="C9" s="767"/>
      <c r="D9" s="746"/>
      <c r="E9" s="766"/>
      <c r="F9" s="767"/>
    </row>
    <row r="10" spans="2:6" x14ac:dyDescent="0.2">
      <c r="B10" s="766"/>
      <c r="C10" s="767"/>
      <c r="D10" s="746"/>
      <c r="E10" s="766"/>
      <c r="F10" s="767"/>
    </row>
    <row r="11" spans="2:6" x14ac:dyDescent="0.2">
      <c r="B11" s="766"/>
      <c r="C11" s="767"/>
      <c r="D11" s="746"/>
      <c r="E11" s="766"/>
      <c r="F11" s="767"/>
    </row>
    <row r="12" spans="2:6" x14ac:dyDescent="0.2">
      <c r="B12" s="766"/>
      <c r="C12" s="767"/>
      <c r="D12" s="746"/>
      <c r="E12" s="766"/>
      <c r="F12" s="767"/>
    </row>
    <row r="13" spans="2:6" x14ac:dyDescent="0.2">
      <c r="B13" s="766"/>
      <c r="C13" s="767"/>
      <c r="D13" s="746"/>
      <c r="E13" s="766"/>
      <c r="F13" s="767"/>
    </row>
    <row r="14" spans="2:6" x14ac:dyDescent="0.2">
      <c r="B14" s="766"/>
      <c r="C14" s="767"/>
      <c r="D14" s="746"/>
      <c r="E14" s="766"/>
      <c r="F14" s="767"/>
    </row>
    <row r="15" spans="2:6" x14ac:dyDescent="0.2">
      <c r="B15" s="766"/>
      <c r="C15" s="767"/>
      <c r="D15" s="746"/>
      <c r="E15" s="766"/>
      <c r="F15" s="767"/>
    </row>
    <row r="16" spans="2:6" x14ac:dyDescent="0.2">
      <c r="B16" s="766"/>
      <c r="C16" s="767"/>
      <c r="D16" s="746"/>
      <c r="E16" s="766"/>
      <c r="F16" s="767"/>
    </row>
    <row r="17" spans="2:6" x14ac:dyDescent="0.2">
      <c r="B17" s="766"/>
      <c r="C17" s="767"/>
      <c r="D17" s="746"/>
      <c r="E17" s="766"/>
      <c r="F17" s="767"/>
    </row>
    <row r="18" spans="2:6" x14ac:dyDescent="0.2">
      <c r="B18" s="766"/>
      <c r="C18" s="767"/>
      <c r="D18" s="746"/>
      <c r="E18" s="766"/>
      <c r="F18" s="767"/>
    </row>
    <row r="19" spans="2:6" x14ac:dyDescent="0.2">
      <c r="B19" s="766"/>
      <c r="C19" s="767"/>
      <c r="D19" s="746"/>
      <c r="E19" s="766"/>
      <c r="F19" s="767"/>
    </row>
    <row r="20" spans="2:6" x14ac:dyDescent="0.2">
      <c r="B20" s="766"/>
      <c r="C20" s="767"/>
      <c r="D20" s="746"/>
      <c r="E20" s="766"/>
      <c r="F20" s="767"/>
    </row>
    <row r="21" spans="2:6" x14ac:dyDescent="0.2">
      <c r="B21" s="766"/>
      <c r="C21" s="767"/>
      <c r="D21" s="746"/>
      <c r="E21" s="766"/>
      <c r="F21" s="767"/>
    </row>
    <row r="22" spans="2:6" x14ac:dyDescent="0.2">
      <c r="B22" s="766"/>
      <c r="C22" s="767"/>
      <c r="D22" s="746"/>
      <c r="E22" s="766"/>
      <c r="F22" s="767"/>
    </row>
    <row r="23" spans="2:6" x14ac:dyDescent="0.2">
      <c r="B23" s="766"/>
      <c r="C23" s="767"/>
      <c r="D23" s="746"/>
      <c r="E23" s="766"/>
      <c r="F23" s="767"/>
    </row>
    <row r="24" spans="2:6" x14ac:dyDescent="0.2">
      <c r="B24" s="766"/>
      <c r="C24" s="767"/>
      <c r="D24" s="746"/>
      <c r="E24" s="766"/>
      <c r="F24" s="767"/>
    </row>
    <row r="25" spans="2:6" x14ac:dyDescent="0.2">
      <c r="B25" s="766"/>
      <c r="C25" s="767"/>
      <c r="D25" s="746"/>
      <c r="E25" s="766"/>
      <c r="F25" s="767"/>
    </row>
    <row r="26" spans="2:6" x14ac:dyDescent="0.2">
      <c r="B26" s="766"/>
      <c r="C26" s="767"/>
      <c r="D26" s="746"/>
      <c r="E26" s="766"/>
      <c r="F26" s="767"/>
    </row>
    <row r="27" spans="2:6" x14ac:dyDescent="0.2">
      <c r="B27" s="766"/>
      <c r="C27" s="767"/>
      <c r="D27" s="746"/>
      <c r="E27" s="766"/>
      <c r="F27" s="767"/>
    </row>
    <row r="28" spans="2:6" x14ac:dyDescent="0.2">
      <c r="B28" s="766"/>
      <c r="C28" s="767"/>
      <c r="D28" s="746"/>
      <c r="E28" s="766"/>
      <c r="F28" s="767"/>
    </row>
    <row r="29" spans="2:6" x14ac:dyDescent="0.2">
      <c r="B29" s="766"/>
      <c r="C29" s="767"/>
      <c r="D29" s="746"/>
      <c r="E29" s="766"/>
      <c r="F29" s="767"/>
    </row>
    <row r="30" spans="2:6" x14ac:dyDescent="0.2">
      <c r="B30" s="766"/>
      <c r="C30" s="767"/>
      <c r="D30" s="746"/>
      <c r="E30" s="766"/>
      <c r="F30" s="767"/>
    </row>
    <row r="31" spans="2:6" x14ac:dyDescent="0.2">
      <c r="B31" s="766"/>
      <c r="C31" s="767"/>
      <c r="D31" s="746"/>
      <c r="E31" s="766"/>
      <c r="F31" s="767"/>
    </row>
    <row r="32" spans="2:6" x14ac:dyDescent="0.2">
      <c r="B32" s="766"/>
      <c r="C32" s="767"/>
      <c r="D32" s="746"/>
      <c r="E32" s="766"/>
      <c r="F32" s="767"/>
    </row>
    <row r="33" spans="2:6" x14ac:dyDescent="0.2">
      <c r="B33" s="766"/>
      <c r="C33" s="767"/>
      <c r="D33" s="746"/>
      <c r="E33" s="766"/>
      <c r="F33" s="767"/>
    </row>
    <row r="34" spans="2:6" x14ac:dyDescent="0.2">
      <c r="B34" s="766"/>
      <c r="C34" s="767"/>
      <c r="D34" s="746"/>
      <c r="E34" s="766"/>
      <c r="F34" s="767"/>
    </row>
    <row r="35" spans="2:6" x14ac:dyDescent="0.2">
      <c r="B35" s="766"/>
      <c r="C35" s="767"/>
      <c r="D35" s="746"/>
      <c r="E35" s="766"/>
      <c r="F35" s="767"/>
    </row>
    <row r="36" spans="2:6" ht="13.5" thickBot="1" x14ac:dyDescent="0.25">
      <c r="B36" s="768"/>
      <c r="C36" s="769"/>
      <c r="D36" s="746"/>
      <c r="E36" s="768"/>
      <c r="F36" s="769"/>
    </row>
    <row r="37" spans="2:6" ht="15" customHeight="1" thickBot="1" x14ac:dyDescent="0.25">
      <c r="B37" s="747"/>
      <c r="C37" s="748"/>
      <c r="D37" s="748"/>
      <c r="E37" s="748"/>
      <c r="F37" s="749"/>
    </row>
    <row r="38" spans="2:6" ht="19.5" customHeight="1" thickBot="1" x14ac:dyDescent="0.25">
      <c r="B38" s="762" t="str">
        <f>IF('Machining data '!$H$1="English",Tabelle1!F8,IF('Machining data '!$H$1="Deutsch",Tabelle1!F4,IF('Machining data '!$H$1="英文",Tabelle1!F12)))</f>
        <v>Bilder zusätzliche Informationen</v>
      </c>
      <c r="C38" s="763"/>
      <c r="D38" s="748"/>
      <c r="E38" s="762" t="str">
        <f>IF('Machining data '!$H$1="English",Tabelle1!F8,IF('Machining data '!$H$1="Deutsch",Tabelle1!F4,IF('Machining data '!$H$1="英文",Tabelle1!F12)))</f>
        <v>Bilder zusätzliche Informationen</v>
      </c>
      <c r="F38" s="763"/>
    </row>
    <row r="39" spans="2:6" x14ac:dyDescent="0.2">
      <c r="B39" s="764"/>
      <c r="C39" s="765"/>
      <c r="D39" s="748"/>
      <c r="E39" s="764"/>
      <c r="F39" s="765"/>
    </row>
    <row r="40" spans="2:6" x14ac:dyDescent="0.2">
      <c r="B40" s="766"/>
      <c r="C40" s="767"/>
      <c r="D40" s="748"/>
      <c r="E40" s="766"/>
      <c r="F40" s="767"/>
    </row>
    <row r="41" spans="2:6" x14ac:dyDescent="0.2">
      <c r="B41" s="766"/>
      <c r="C41" s="767"/>
      <c r="D41" s="748"/>
      <c r="E41" s="766"/>
      <c r="F41" s="767"/>
    </row>
    <row r="42" spans="2:6" x14ac:dyDescent="0.2">
      <c r="B42" s="766"/>
      <c r="C42" s="767"/>
      <c r="D42" s="748"/>
      <c r="E42" s="766"/>
      <c r="F42" s="767"/>
    </row>
    <row r="43" spans="2:6" x14ac:dyDescent="0.2">
      <c r="B43" s="766"/>
      <c r="C43" s="767"/>
      <c r="D43" s="748"/>
      <c r="E43" s="766"/>
      <c r="F43" s="767"/>
    </row>
    <row r="44" spans="2:6" x14ac:dyDescent="0.2">
      <c r="B44" s="766"/>
      <c r="C44" s="767"/>
      <c r="D44" s="748"/>
      <c r="E44" s="766"/>
      <c r="F44" s="767"/>
    </row>
    <row r="45" spans="2:6" x14ac:dyDescent="0.2">
      <c r="B45" s="766"/>
      <c r="C45" s="767"/>
      <c r="D45" s="748"/>
      <c r="E45" s="766"/>
      <c r="F45" s="767"/>
    </row>
    <row r="46" spans="2:6" x14ac:dyDescent="0.2">
      <c r="B46" s="766"/>
      <c r="C46" s="767"/>
      <c r="D46" s="748"/>
      <c r="E46" s="766"/>
      <c r="F46" s="767"/>
    </row>
    <row r="47" spans="2:6" x14ac:dyDescent="0.2">
      <c r="B47" s="766"/>
      <c r="C47" s="767"/>
      <c r="D47" s="748"/>
      <c r="E47" s="766"/>
      <c r="F47" s="767"/>
    </row>
    <row r="48" spans="2:6" x14ac:dyDescent="0.2">
      <c r="B48" s="766"/>
      <c r="C48" s="767"/>
      <c r="D48" s="748"/>
      <c r="E48" s="766"/>
      <c r="F48" s="767"/>
    </row>
    <row r="49" spans="2:6" x14ac:dyDescent="0.2">
      <c r="B49" s="766"/>
      <c r="C49" s="767"/>
      <c r="D49" s="748"/>
      <c r="E49" s="766"/>
      <c r="F49" s="767"/>
    </row>
    <row r="50" spans="2:6" x14ac:dyDescent="0.2">
      <c r="B50" s="766"/>
      <c r="C50" s="767"/>
      <c r="D50" s="748"/>
      <c r="E50" s="766"/>
      <c r="F50" s="767"/>
    </row>
    <row r="51" spans="2:6" x14ac:dyDescent="0.2">
      <c r="B51" s="766"/>
      <c r="C51" s="767"/>
      <c r="D51" s="748"/>
      <c r="E51" s="766"/>
      <c r="F51" s="767"/>
    </row>
    <row r="52" spans="2:6" x14ac:dyDescent="0.2">
      <c r="B52" s="766"/>
      <c r="C52" s="767"/>
      <c r="D52" s="748"/>
      <c r="E52" s="766"/>
      <c r="F52" s="767"/>
    </row>
    <row r="53" spans="2:6" x14ac:dyDescent="0.2">
      <c r="B53" s="766"/>
      <c r="C53" s="767"/>
      <c r="D53" s="748"/>
      <c r="E53" s="766"/>
      <c r="F53" s="767"/>
    </row>
    <row r="54" spans="2:6" x14ac:dyDescent="0.2">
      <c r="B54" s="766"/>
      <c r="C54" s="767"/>
      <c r="D54" s="748"/>
      <c r="E54" s="766"/>
      <c r="F54" s="767"/>
    </row>
    <row r="55" spans="2:6" x14ac:dyDescent="0.2">
      <c r="B55" s="766"/>
      <c r="C55" s="767"/>
      <c r="D55" s="748"/>
      <c r="E55" s="766"/>
      <c r="F55" s="767"/>
    </row>
    <row r="56" spans="2:6" x14ac:dyDescent="0.2">
      <c r="B56" s="766"/>
      <c r="C56" s="767"/>
      <c r="D56" s="748"/>
      <c r="E56" s="766"/>
      <c r="F56" s="767"/>
    </row>
    <row r="57" spans="2:6" x14ac:dyDescent="0.2">
      <c r="B57" s="766"/>
      <c r="C57" s="767"/>
      <c r="D57" s="748"/>
      <c r="E57" s="766"/>
      <c r="F57" s="767"/>
    </row>
    <row r="58" spans="2:6" x14ac:dyDescent="0.2">
      <c r="B58" s="766"/>
      <c r="C58" s="767"/>
      <c r="D58" s="748"/>
      <c r="E58" s="766"/>
      <c r="F58" s="767"/>
    </row>
    <row r="59" spans="2:6" x14ac:dyDescent="0.2">
      <c r="B59" s="766"/>
      <c r="C59" s="767"/>
      <c r="D59" s="748"/>
      <c r="E59" s="766"/>
      <c r="F59" s="767"/>
    </row>
    <row r="60" spans="2:6" x14ac:dyDescent="0.2">
      <c r="B60" s="766"/>
      <c r="C60" s="767"/>
      <c r="D60" s="748"/>
      <c r="E60" s="766"/>
      <c r="F60" s="767"/>
    </row>
    <row r="61" spans="2:6" x14ac:dyDescent="0.2">
      <c r="B61" s="766"/>
      <c r="C61" s="767"/>
      <c r="D61" s="748"/>
      <c r="E61" s="766"/>
      <c r="F61" s="767"/>
    </row>
    <row r="62" spans="2:6" x14ac:dyDescent="0.2">
      <c r="B62" s="766"/>
      <c r="C62" s="767"/>
      <c r="D62" s="748"/>
      <c r="E62" s="766"/>
      <c r="F62" s="767"/>
    </row>
    <row r="63" spans="2:6" x14ac:dyDescent="0.2">
      <c r="B63" s="766"/>
      <c r="C63" s="767"/>
      <c r="D63" s="748"/>
      <c r="E63" s="766"/>
      <c r="F63" s="767"/>
    </row>
    <row r="64" spans="2:6" x14ac:dyDescent="0.2">
      <c r="B64" s="766"/>
      <c r="C64" s="767"/>
      <c r="D64" s="748"/>
      <c r="E64" s="766"/>
      <c r="F64" s="767"/>
    </row>
    <row r="65" spans="2:6" x14ac:dyDescent="0.2">
      <c r="B65" s="766"/>
      <c r="C65" s="767"/>
      <c r="D65" s="748"/>
      <c r="E65" s="766"/>
      <c r="F65" s="767"/>
    </row>
    <row r="66" spans="2:6" x14ac:dyDescent="0.2">
      <c r="B66" s="766"/>
      <c r="C66" s="767"/>
      <c r="D66" s="748"/>
      <c r="E66" s="766"/>
      <c r="F66" s="767"/>
    </row>
    <row r="67" spans="2:6" x14ac:dyDescent="0.2">
      <c r="B67" s="766"/>
      <c r="C67" s="767"/>
      <c r="D67" s="748"/>
      <c r="E67" s="766"/>
      <c r="F67" s="767"/>
    </row>
    <row r="68" spans="2:6" x14ac:dyDescent="0.2">
      <c r="B68" s="766"/>
      <c r="C68" s="767"/>
      <c r="D68" s="748"/>
      <c r="E68" s="766"/>
      <c r="F68" s="767"/>
    </row>
    <row r="69" spans="2:6" ht="13.5" thickBot="1" x14ac:dyDescent="0.25">
      <c r="B69" s="768"/>
      <c r="C69" s="769"/>
      <c r="D69" s="761"/>
      <c r="E69" s="768"/>
      <c r="F69" s="769"/>
    </row>
  </sheetData>
  <sheetProtection algorithmName="SHA-512" hashValue="rIcFAPMNzoJM2FAa1iS4vHqq2krJNkBglaNFYGg8cauZyjptM6WxOLW6m7NNlV/0jYheqgSTxLyMDzyTs5g2Kw==" saltValue="p1gChAAApk0lTnsEGZh3GQ==" spinCount="100000" sheet="1" scenarios="1" insertHyperlinks="0"/>
  <mergeCells count="17">
    <mergeCell ref="D38:D69"/>
    <mergeCell ref="B5:C5"/>
    <mergeCell ref="B38:C38"/>
    <mergeCell ref="B39:C69"/>
    <mergeCell ref="E38:F38"/>
    <mergeCell ref="E39:F69"/>
    <mergeCell ref="B6:C36"/>
    <mergeCell ref="E5:F5"/>
    <mergeCell ref="E6:F36"/>
    <mergeCell ref="B1:F1"/>
    <mergeCell ref="D5:D36"/>
    <mergeCell ref="B37:F37"/>
    <mergeCell ref="B2:C2"/>
    <mergeCell ref="B3:C3"/>
    <mergeCell ref="B4:C4"/>
    <mergeCell ref="D2:D4"/>
    <mergeCell ref="E2:F4"/>
  </mergeCells>
  <pageMargins left="0.70866141732283472" right="0.55118110236220474" top="0.98425196850393704" bottom="0.9055118110236221" header="0.23622047244094491" footer="0.27559055118110237"/>
  <pageSetup paperSize="9" orientation="portrait" r:id="rId1"/>
  <headerFooter scaleWithDoc="0">
    <oddHeader>&amp;R&amp;"Univers,Fett"
&amp;G</oddHeader>
    <oddFooter xml:space="preserve">&amp;L&amp;8Verantwortlicher: NN/NN
Verfasser: NN/NN
Datei: &amp;F
&amp;6Copyright by Brose. Alle Rechte vorbehalten&amp;C&amp;8
&amp;R&amp;8Stand: 06. Jul. 2023
Index: 100
Seite: &amp;P/&amp;N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0873E-C4AE-4F24-8CE1-6AC7AF599186}">
  <sheetPr>
    <tabColor indexed="44"/>
    <outlinePr summaryBelow="0" summaryRight="0"/>
  </sheetPr>
  <dimension ref="A3:BF249"/>
  <sheetViews>
    <sheetView showGridLines="0" topLeftCell="A81" zoomScale="130" zoomScaleNormal="130" zoomScaleSheetLayoutView="100" workbookViewId="0">
      <selection activeCell="E100" sqref="E100"/>
    </sheetView>
  </sheetViews>
  <sheetFormatPr baseColWidth="10" defaultColWidth="11" defaultRowHeight="12.75" x14ac:dyDescent="0.2"/>
  <cols>
    <col min="1" max="1" width="1.5" style="3" customWidth="1"/>
    <col min="2" max="3" width="4.375" style="1" customWidth="1"/>
    <col min="4" max="4" width="12.875" style="1" customWidth="1"/>
    <col min="5" max="10" width="4.375" style="1" customWidth="1"/>
    <col min="11" max="11" width="4.875" style="1" customWidth="1"/>
    <col min="12" max="12" width="4.375" style="1" customWidth="1"/>
    <col min="13" max="13" width="4.375" style="13" customWidth="1"/>
    <col min="14" max="14" width="4.375" style="1" customWidth="1"/>
    <col min="15" max="15" width="4.125" style="2" customWidth="1"/>
    <col min="16" max="28" width="4.375" style="1" customWidth="1"/>
    <col min="29" max="29" width="1.25" style="1" customWidth="1"/>
    <col min="30" max="30" width="5.75" style="1" customWidth="1" collapsed="1"/>
    <col min="31" max="31" width="6" style="11" hidden="1" customWidth="1"/>
    <col min="32" max="36" width="6" style="1" hidden="1" customWidth="1"/>
    <col min="37" max="37" width="7" style="1" hidden="1" customWidth="1"/>
    <col min="38" max="39" width="6" style="1" hidden="1" customWidth="1"/>
    <col min="40" max="41" width="7.75" style="1" hidden="1" customWidth="1"/>
    <col min="42" max="44" width="6" style="1" hidden="1" customWidth="1"/>
    <col min="45" max="45" width="3.75" style="1" customWidth="1"/>
    <col min="46" max="16384" width="11" style="1"/>
  </cols>
  <sheetData>
    <row r="3" spans="1:38" ht="25.5" customHeight="1" x14ac:dyDescent="0.2">
      <c r="A3" s="50"/>
      <c r="B3" s="105" t="s">
        <v>2206</v>
      </c>
      <c r="C3" s="51"/>
      <c r="D3" s="51"/>
      <c r="E3" s="51"/>
      <c r="F3" s="51"/>
      <c r="G3" s="51"/>
      <c r="H3" s="106"/>
      <c r="I3" s="54"/>
      <c r="J3" s="54"/>
      <c r="K3" s="54"/>
      <c r="L3" s="54"/>
      <c r="M3" s="55"/>
      <c r="N3" s="54"/>
      <c r="O3" s="56"/>
      <c r="P3" s="480" t="s">
        <v>2509</v>
      </c>
      <c r="Q3" s="54"/>
      <c r="R3" s="54"/>
      <c r="S3" s="54"/>
      <c r="T3" s="54"/>
      <c r="U3" s="107"/>
      <c r="V3" s="107"/>
      <c r="W3" s="108"/>
      <c r="X3" s="109"/>
      <c r="Y3" s="60"/>
      <c r="Z3" s="60"/>
      <c r="AA3" s="60"/>
      <c r="AB3" s="60"/>
      <c r="AC3" s="17"/>
      <c r="AE3" s="86"/>
    </row>
    <row r="4" spans="1:38" ht="99.75" customHeight="1" x14ac:dyDescent="0.2">
      <c r="A4" s="50"/>
      <c r="B4" s="774" t="s">
        <v>2207</v>
      </c>
      <c r="C4" s="774"/>
      <c r="D4" s="774"/>
      <c r="E4" s="774"/>
      <c r="F4" s="774"/>
      <c r="G4" s="774"/>
      <c r="H4" s="774"/>
      <c r="I4" s="774"/>
      <c r="J4" s="774"/>
      <c r="K4" s="774"/>
      <c r="L4" s="774"/>
      <c r="M4" s="774"/>
      <c r="N4" s="774"/>
      <c r="O4" s="53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17"/>
      <c r="AE4" s="86"/>
    </row>
    <row r="5" spans="1:38" ht="19.5" customHeight="1" x14ac:dyDescent="0.2">
      <c r="A5" s="51"/>
      <c r="B5" s="472" t="s">
        <v>2471</v>
      </c>
      <c r="C5" s="110"/>
      <c r="D5" s="110"/>
      <c r="E5" s="110"/>
      <c r="F5" s="775"/>
      <c r="G5" s="775"/>
      <c r="H5" s="775"/>
      <c r="I5" s="775"/>
      <c r="J5" s="775"/>
      <c r="K5" s="775"/>
      <c r="L5" s="775"/>
      <c r="M5" s="775"/>
      <c r="N5" s="775"/>
      <c r="O5" s="111"/>
      <c r="P5" s="353" t="s">
        <v>2209</v>
      </c>
      <c r="Q5" s="112"/>
      <c r="R5" s="112"/>
      <c r="S5" s="113"/>
      <c r="T5" s="711"/>
      <c r="U5" s="711"/>
      <c r="V5" s="711"/>
      <c r="W5" s="711"/>
      <c r="X5" s="711"/>
      <c r="Y5" s="711"/>
      <c r="Z5" s="711"/>
      <c r="AA5" s="711"/>
      <c r="AB5" s="711"/>
      <c r="AC5" s="17"/>
      <c r="AE5" s="87"/>
    </row>
    <row r="6" spans="1:38" ht="19.5" customHeight="1" x14ac:dyDescent="0.2">
      <c r="A6" s="51"/>
      <c r="B6" s="567" t="s">
        <v>2536</v>
      </c>
      <c r="C6" s="565"/>
      <c r="D6" s="565"/>
      <c r="E6" s="565"/>
      <c r="F6" s="561"/>
      <c r="G6" s="561"/>
      <c r="H6" s="561"/>
      <c r="I6" s="561"/>
      <c r="J6" s="561"/>
      <c r="K6" s="561"/>
      <c r="L6" s="561"/>
      <c r="M6" s="561"/>
      <c r="N6" s="561"/>
      <c r="O6" s="111"/>
      <c r="P6" s="482" t="s">
        <v>2210</v>
      </c>
      <c r="Q6" s="111"/>
      <c r="R6" s="111"/>
      <c r="S6" s="566"/>
      <c r="T6" s="564"/>
      <c r="U6" s="564"/>
      <c r="V6" s="564"/>
      <c r="W6" s="564"/>
      <c r="X6" s="564"/>
      <c r="Y6" s="564"/>
      <c r="Z6" s="564"/>
      <c r="AA6" s="564"/>
      <c r="AB6" s="564"/>
      <c r="AC6" s="17"/>
      <c r="AE6" s="87"/>
    </row>
    <row r="7" spans="1:38" ht="19.5" customHeight="1" x14ac:dyDescent="0.2">
      <c r="A7" s="51"/>
      <c r="B7" s="352" t="s">
        <v>2208</v>
      </c>
      <c r="C7" s="114"/>
      <c r="D7" s="114"/>
      <c r="E7" s="114"/>
      <c r="F7" s="776"/>
      <c r="G7" s="776"/>
      <c r="H7" s="776"/>
      <c r="I7" s="776"/>
      <c r="J7" s="776"/>
      <c r="K7" s="776"/>
      <c r="L7" s="776"/>
      <c r="M7" s="776"/>
      <c r="N7" s="776"/>
      <c r="O7" s="115"/>
      <c r="P7" s="481" t="s">
        <v>2211</v>
      </c>
      <c r="Q7" s="116"/>
      <c r="R7" s="116"/>
      <c r="S7" s="117"/>
      <c r="T7" s="777"/>
      <c r="U7" s="777"/>
      <c r="V7" s="777"/>
      <c r="W7" s="777"/>
      <c r="X7" s="777"/>
      <c r="Y7" s="777"/>
      <c r="Z7" s="777"/>
      <c r="AA7" s="777"/>
      <c r="AB7" s="777"/>
      <c r="AC7" s="17"/>
      <c r="AE7" s="87"/>
    </row>
    <row r="8" spans="1:38" ht="17.25" customHeight="1" x14ac:dyDescent="0.2">
      <c r="A8" s="50"/>
      <c r="B8" s="475" t="s">
        <v>2493</v>
      </c>
      <c r="C8" s="118"/>
      <c r="D8" s="119"/>
      <c r="E8" s="57"/>
      <c r="F8" s="778"/>
      <c r="G8" s="778"/>
      <c r="H8" s="778"/>
      <c r="I8" s="778"/>
      <c r="J8" s="778"/>
      <c r="K8" s="778"/>
      <c r="L8" s="778"/>
      <c r="M8" s="778"/>
      <c r="N8" s="778"/>
      <c r="O8" s="53"/>
      <c r="P8" s="483"/>
      <c r="Q8" s="120"/>
      <c r="R8" s="121"/>
      <c r="S8" s="122"/>
      <c r="T8" s="779"/>
      <c r="U8" s="779"/>
      <c r="V8" s="779"/>
      <c r="W8" s="779"/>
      <c r="X8" s="779"/>
      <c r="Y8" s="779"/>
      <c r="Z8" s="779"/>
      <c r="AA8" s="779"/>
      <c r="AB8" s="779"/>
      <c r="AC8" s="17"/>
      <c r="AE8" s="100" t="s">
        <v>1276</v>
      </c>
      <c r="AF8" s="89"/>
      <c r="AG8" s="89"/>
      <c r="AH8" s="89"/>
      <c r="AI8" s="89"/>
    </row>
    <row r="9" spans="1:38" ht="9.75" customHeight="1" x14ac:dyDescent="0.2">
      <c r="A9" s="50"/>
      <c r="B9" s="780"/>
      <c r="C9" s="780"/>
      <c r="D9" s="780"/>
      <c r="E9" s="780"/>
      <c r="F9" s="697"/>
      <c r="G9" s="697"/>
      <c r="H9" s="697"/>
      <c r="I9" s="697"/>
      <c r="J9" s="697"/>
      <c r="K9" s="123"/>
      <c r="L9" s="51"/>
      <c r="M9" s="52"/>
      <c r="N9" s="51"/>
      <c r="O9" s="53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17"/>
      <c r="AE9" s="101"/>
      <c r="AF9" s="89"/>
      <c r="AG9" s="89"/>
      <c r="AH9" s="89"/>
      <c r="AI9" s="89"/>
    </row>
    <row r="10" spans="1:38" ht="19.5" customHeight="1" x14ac:dyDescent="0.2">
      <c r="A10" s="50"/>
      <c r="B10" s="124" t="s">
        <v>2212</v>
      </c>
      <c r="C10" s="114"/>
      <c r="D10" s="114"/>
      <c r="E10" s="114"/>
      <c r="F10" s="125"/>
      <c r="G10" s="125"/>
      <c r="H10" s="125"/>
      <c r="I10" s="125"/>
      <c r="J10" s="125"/>
      <c r="K10" s="125"/>
      <c r="L10" s="125"/>
      <c r="M10" s="122"/>
      <c r="N10" s="125"/>
      <c r="O10" s="53"/>
      <c r="P10" s="124" t="s">
        <v>2221</v>
      </c>
      <c r="Q10" s="114"/>
      <c r="R10" s="114"/>
      <c r="S10" s="114"/>
      <c r="T10" s="125"/>
      <c r="U10" s="125"/>
      <c r="V10" s="125"/>
      <c r="W10" s="125"/>
      <c r="X10" s="125"/>
      <c r="Y10" s="125"/>
      <c r="Z10" s="125"/>
      <c r="AA10" s="122"/>
      <c r="AB10" s="125"/>
      <c r="AC10" s="17"/>
      <c r="AE10" s="101"/>
      <c r="AF10" s="88">
        <v>1</v>
      </c>
      <c r="AG10" s="88">
        <v>2</v>
      </c>
      <c r="AH10" s="88">
        <v>3</v>
      </c>
      <c r="AI10" s="88">
        <v>4</v>
      </c>
    </row>
    <row r="11" spans="1:38" ht="19.5" customHeight="1" x14ac:dyDescent="0.2">
      <c r="A11" s="50"/>
      <c r="B11" s="57" t="s">
        <v>2213</v>
      </c>
      <c r="C11" s="126"/>
      <c r="D11" s="126"/>
      <c r="E11" s="126"/>
      <c r="F11" s="127"/>
      <c r="G11" s="49"/>
      <c r="H11" s="128"/>
      <c r="I11" s="129" t="s">
        <v>2215</v>
      </c>
      <c r="J11" s="129"/>
      <c r="K11" s="129"/>
      <c r="L11" s="129"/>
      <c r="M11" s="127"/>
      <c r="N11" s="49"/>
      <c r="O11" s="130"/>
      <c r="P11" s="131" t="s">
        <v>2218</v>
      </c>
      <c r="Q11" s="132"/>
      <c r="R11" s="133"/>
      <c r="S11" s="131"/>
      <c r="T11" s="133"/>
      <c r="U11" s="133"/>
      <c r="V11" s="133"/>
      <c r="W11" s="128"/>
      <c r="X11" s="700"/>
      <c r="Y11" s="700"/>
      <c r="Z11" s="700"/>
      <c r="AA11" s="700"/>
      <c r="AB11" s="131" t="s">
        <v>2220</v>
      </c>
      <c r="AC11" s="17"/>
      <c r="AE11" s="102" t="s">
        <v>1949</v>
      </c>
      <c r="AF11" s="90" t="b">
        <v>0</v>
      </c>
      <c r="AG11" s="90" t="b">
        <v>0</v>
      </c>
      <c r="AH11" s="95"/>
      <c r="AI11" s="89"/>
      <c r="AJ11" s="89"/>
      <c r="AK11" s="89" t="s">
        <v>1406</v>
      </c>
      <c r="AL11" s="89"/>
    </row>
    <row r="12" spans="1:38" ht="19.5" customHeight="1" x14ac:dyDescent="0.2">
      <c r="A12" s="50"/>
      <c r="B12" s="57" t="s">
        <v>2214</v>
      </c>
      <c r="C12" s="126"/>
      <c r="D12" s="126"/>
      <c r="E12" s="126"/>
      <c r="F12" s="128"/>
      <c r="G12" s="128"/>
      <c r="H12" s="128"/>
      <c r="I12" s="119" t="s">
        <v>2216</v>
      </c>
      <c r="J12" s="134"/>
      <c r="K12" s="134"/>
      <c r="L12" s="134"/>
      <c r="M12" s="128"/>
      <c r="N12" s="128"/>
      <c r="O12" s="130"/>
      <c r="P12" s="131" t="s">
        <v>2219</v>
      </c>
      <c r="Q12" s="132"/>
      <c r="R12" s="133"/>
      <c r="S12" s="131"/>
      <c r="T12" s="133"/>
      <c r="U12" s="133"/>
      <c r="V12" s="133"/>
      <c r="W12" s="128"/>
      <c r="X12" s="702"/>
      <c r="Y12" s="702"/>
      <c r="Z12" s="702"/>
      <c r="AA12" s="702"/>
      <c r="AB12" s="131" t="s">
        <v>2220</v>
      </c>
      <c r="AC12" s="17"/>
      <c r="AE12" s="102" t="s">
        <v>1950</v>
      </c>
      <c r="AF12" s="90" t="b">
        <v>0</v>
      </c>
      <c r="AG12" s="90" t="b">
        <v>0</v>
      </c>
      <c r="AH12" s="95"/>
      <c r="AI12" s="89"/>
      <c r="AJ12" s="89"/>
      <c r="AK12" s="91" t="s">
        <v>1407</v>
      </c>
      <c r="AL12" s="90" t="b">
        <f>IF(OR('Machining data DE'!AF13=TRUE,'Machining data DE'!AG12=TRUE),TRUE,FALSE)</f>
        <v>0</v>
      </c>
    </row>
    <row r="13" spans="1:38" ht="19.5" customHeight="1" x14ac:dyDescent="0.2">
      <c r="A13" s="50"/>
      <c r="B13" s="57" t="s">
        <v>2217</v>
      </c>
      <c r="C13" s="126"/>
      <c r="D13" s="126"/>
      <c r="E13" s="126"/>
      <c r="F13" s="128"/>
      <c r="G13" s="128"/>
      <c r="H13" s="127"/>
      <c r="I13" s="781"/>
      <c r="J13" s="781"/>
      <c r="K13" s="781"/>
      <c r="L13" s="781"/>
      <c r="M13" s="781"/>
      <c r="N13" s="781"/>
      <c r="O13" s="130"/>
      <c r="P13" s="57"/>
      <c r="Q13" s="57"/>
      <c r="R13" s="57"/>
      <c r="S13" s="135"/>
      <c r="T13" s="135"/>
      <c r="U13" s="126"/>
      <c r="V13" s="57"/>
      <c r="W13" s="127"/>
      <c r="X13" s="782"/>
      <c r="Y13" s="782"/>
      <c r="Z13" s="783"/>
      <c r="AA13" s="783"/>
      <c r="AB13" s="783"/>
      <c r="AC13" s="17"/>
      <c r="AE13" s="102" t="s">
        <v>1951</v>
      </c>
      <c r="AF13" s="90" t="b">
        <v>0</v>
      </c>
      <c r="AG13" s="90" t="b">
        <v>0</v>
      </c>
      <c r="AH13" s="95"/>
      <c r="AI13" s="89"/>
      <c r="AJ13" s="89"/>
      <c r="AK13" s="91" t="s">
        <v>1408</v>
      </c>
      <c r="AL13" s="90" t="e">
        <f>IF(OR('Machining data DE'!AF11=TRUE,'Machining data DE'!AF12=TRUE,'Machining data DE'!#REF!=TRUE,'Machining data DE'!#REF!=TRUE,'Machining data DE'!AG11=TRUE,'Machining data DE'!AG13=TRUE,'Machining data DE'!AG14=TRUE,),FALSE,TRUE)</f>
        <v>#REF!</v>
      </c>
    </row>
    <row r="14" spans="1:38" ht="15.75" customHeight="1" x14ac:dyDescent="0.2">
      <c r="A14" s="50"/>
      <c r="B14" s="717"/>
      <c r="C14" s="717"/>
      <c r="D14" s="717"/>
      <c r="E14" s="717"/>
      <c r="F14" s="717"/>
      <c r="G14" s="717"/>
      <c r="H14" s="717"/>
      <c r="I14" s="717"/>
      <c r="J14" s="717"/>
      <c r="K14" s="717"/>
      <c r="L14" s="717"/>
      <c r="M14" s="717"/>
      <c r="N14" s="717"/>
      <c r="O14" s="717"/>
      <c r="P14" s="717"/>
      <c r="Q14" s="717"/>
      <c r="R14" s="717"/>
      <c r="S14" s="717"/>
      <c r="T14" s="717"/>
      <c r="U14" s="717"/>
      <c r="V14" s="717"/>
      <c r="W14" s="717"/>
      <c r="X14" s="717"/>
      <c r="Y14" s="717"/>
      <c r="Z14" s="717"/>
      <c r="AA14" s="717"/>
      <c r="AB14" s="717"/>
      <c r="AC14" s="717"/>
      <c r="AE14" s="102" t="s">
        <v>1952</v>
      </c>
      <c r="AF14" s="90" t="b">
        <f>FALSE</f>
        <v>0</v>
      </c>
      <c r="AG14" s="90" t="b">
        <f>FALSE</f>
        <v>0</v>
      </c>
      <c r="AH14" s="95"/>
      <c r="AI14" s="89"/>
      <c r="AJ14" s="89"/>
      <c r="AK14" s="91" t="s">
        <v>1409</v>
      </c>
      <c r="AL14" s="90" t="b">
        <f>IF('Machining data DE'!F14="",FALSE,TRUE)</f>
        <v>0</v>
      </c>
    </row>
    <row r="15" spans="1:38" ht="19.5" customHeight="1" x14ac:dyDescent="0.2">
      <c r="A15" s="50"/>
      <c r="B15" s="124" t="s">
        <v>2222</v>
      </c>
      <c r="C15" s="114"/>
      <c r="D15" s="114"/>
      <c r="E15" s="114"/>
      <c r="F15" s="125"/>
      <c r="G15" s="125"/>
      <c r="H15" s="125"/>
      <c r="I15" s="125"/>
      <c r="J15" s="125"/>
      <c r="K15" s="125"/>
      <c r="L15" s="125"/>
      <c r="M15" s="122"/>
      <c r="N15" s="125"/>
      <c r="O15" s="109"/>
      <c r="P15" s="124" t="s">
        <v>2223</v>
      </c>
      <c r="Q15" s="114"/>
      <c r="R15" s="114"/>
      <c r="S15" s="114"/>
      <c r="T15" s="125"/>
      <c r="U15" s="125"/>
      <c r="V15" s="125"/>
      <c r="W15" s="125"/>
      <c r="X15" s="125"/>
      <c r="Y15" s="125"/>
      <c r="Z15" s="125"/>
      <c r="AA15" s="122"/>
      <c r="AB15" s="125"/>
      <c r="AC15" s="17"/>
      <c r="AE15" s="102" t="s">
        <v>1290</v>
      </c>
      <c r="AF15" s="89"/>
      <c r="AG15" s="89"/>
      <c r="AH15" s="89"/>
      <c r="AI15" s="89"/>
    </row>
    <row r="16" spans="1:38" ht="19.5" customHeight="1" x14ac:dyDescent="0.2">
      <c r="A16" s="50"/>
      <c r="B16" s="772" t="s">
        <v>2226</v>
      </c>
      <c r="C16" s="772"/>
      <c r="D16" s="772"/>
      <c r="E16" s="772"/>
      <c r="F16" s="772"/>
      <c r="G16" s="772"/>
      <c r="H16" s="772"/>
      <c r="I16" s="772"/>
      <c r="J16" s="772"/>
      <c r="K16" s="772"/>
      <c r="L16" s="772"/>
      <c r="M16" s="772"/>
      <c r="N16" s="772"/>
      <c r="O16" s="109"/>
      <c r="P16" s="772" t="s">
        <v>2226</v>
      </c>
      <c r="Q16" s="772"/>
      <c r="R16" s="772"/>
      <c r="S16" s="772"/>
      <c r="T16" s="772"/>
      <c r="U16" s="772"/>
      <c r="V16" s="772"/>
      <c r="W16" s="772"/>
      <c r="X16" s="772"/>
      <c r="Y16" s="772"/>
      <c r="Z16" s="772"/>
      <c r="AA16" s="772"/>
      <c r="AB16" s="772"/>
      <c r="AC16" s="17"/>
      <c r="AE16" s="102" t="s">
        <v>1291</v>
      </c>
      <c r="AF16" s="89"/>
      <c r="AG16" s="89"/>
      <c r="AH16" s="90" t="b">
        <f>FALSE</f>
        <v>0</v>
      </c>
      <c r="AI16" s="90" t="b">
        <v>0</v>
      </c>
    </row>
    <row r="17" spans="1:35" ht="19.5" customHeight="1" x14ac:dyDescent="0.2">
      <c r="A17" s="50"/>
      <c r="B17" s="131" t="s">
        <v>2227</v>
      </c>
      <c r="C17" s="132"/>
      <c r="D17" s="133"/>
      <c r="E17" s="131"/>
      <c r="F17" s="136"/>
      <c r="G17" s="49"/>
      <c r="H17" s="133"/>
      <c r="I17" s="131" t="s">
        <v>2228</v>
      </c>
      <c r="J17" s="133"/>
      <c r="K17" s="133"/>
      <c r="L17" s="133"/>
      <c r="M17" s="128"/>
      <c r="N17" s="128"/>
      <c r="O17" s="109"/>
      <c r="P17" s="131" t="s">
        <v>2227</v>
      </c>
      <c r="Q17" s="132"/>
      <c r="R17" s="133"/>
      <c r="S17" s="131"/>
      <c r="T17" s="136"/>
      <c r="U17" s="49"/>
      <c r="V17" s="133"/>
      <c r="W17" s="131" t="s">
        <v>2228</v>
      </c>
      <c r="X17" s="133"/>
      <c r="Y17" s="133"/>
      <c r="Z17" s="133"/>
      <c r="AA17" s="128"/>
      <c r="AB17" s="128"/>
      <c r="AC17" s="17"/>
      <c r="AE17" s="102" t="s">
        <v>1292</v>
      </c>
      <c r="AF17" s="89"/>
      <c r="AG17" s="89"/>
      <c r="AH17" s="90" t="b">
        <f>FALSE</f>
        <v>0</v>
      </c>
      <c r="AI17" s="90" t="b">
        <v>0</v>
      </c>
    </row>
    <row r="18" spans="1:35" ht="19.5" customHeight="1" x14ac:dyDescent="0.2">
      <c r="A18" s="50"/>
      <c r="B18" s="131" t="s">
        <v>2229</v>
      </c>
      <c r="C18" s="132"/>
      <c r="D18" s="133"/>
      <c r="E18" s="131"/>
      <c r="F18" s="128"/>
      <c r="G18" s="128"/>
      <c r="H18" s="138"/>
      <c r="I18" s="58" t="s">
        <v>2230</v>
      </c>
      <c r="J18" s="294"/>
      <c r="K18" s="293"/>
      <c r="L18" s="294"/>
      <c r="M18" s="63"/>
      <c r="N18" s="62"/>
      <c r="O18" s="109"/>
      <c r="P18" s="131" t="s">
        <v>2229</v>
      </c>
      <c r="Q18" s="132"/>
      <c r="R18" s="133"/>
      <c r="S18" s="131"/>
      <c r="T18" s="128"/>
      <c r="U18" s="128"/>
      <c r="V18" s="138"/>
      <c r="W18" s="58" t="s">
        <v>2230</v>
      </c>
      <c r="X18" s="294"/>
      <c r="Y18" s="293"/>
      <c r="Z18" s="294"/>
      <c r="AA18" s="63"/>
      <c r="AB18" s="62"/>
      <c r="AC18" s="17"/>
      <c r="AE18" s="102" t="s">
        <v>1829</v>
      </c>
      <c r="AF18" s="90" t="b">
        <v>0</v>
      </c>
      <c r="AG18" s="90" t="b">
        <v>0</v>
      </c>
      <c r="AH18" s="95"/>
      <c r="AI18" s="89"/>
    </row>
    <row r="19" spans="1:35" ht="19.5" customHeight="1" x14ac:dyDescent="0.2">
      <c r="A19" s="50"/>
      <c r="B19" s="119" t="s">
        <v>2531</v>
      </c>
      <c r="C19" s="134"/>
      <c r="D19" s="134"/>
      <c r="E19" s="134"/>
      <c r="F19" s="128"/>
      <c r="G19" s="128"/>
      <c r="I19" s="702"/>
      <c r="J19" s="702"/>
      <c r="K19" s="702"/>
      <c r="L19" s="702"/>
      <c r="M19" s="702"/>
      <c r="N19" s="702"/>
      <c r="O19" s="109"/>
      <c r="P19" s="119" t="s">
        <v>2531</v>
      </c>
      <c r="Q19" s="134"/>
      <c r="R19" s="134"/>
      <c r="S19" s="134"/>
      <c r="T19" s="128"/>
      <c r="U19" s="128"/>
      <c r="W19" s="702"/>
      <c r="X19" s="702"/>
      <c r="Y19" s="702"/>
      <c r="Z19" s="702"/>
      <c r="AA19" s="702"/>
      <c r="AB19" s="702"/>
      <c r="AC19" s="17"/>
      <c r="AE19" s="102" t="s">
        <v>1691</v>
      </c>
      <c r="AF19" s="90" t="b">
        <v>0</v>
      </c>
      <c r="AG19" s="90" t="b">
        <v>0</v>
      </c>
      <c r="AH19" s="90" t="b">
        <v>0</v>
      </c>
      <c r="AI19" s="90" t="b">
        <v>0</v>
      </c>
    </row>
    <row r="20" spans="1:35" ht="19.5" customHeight="1" x14ac:dyDescent="0.2">
      <c r="A20" s="50"/>
      <c r="B20" s="296"/>
      <c r="C20" s="296"/>
      <c r="D20" s="296"/>
      <c r="E20" s="296"/>
      <c r="F20" s="296"/>
      <c r="G20" s="296"/>
      <c r="H20" s="296"/>
      <c r="I20" s="632" t="s">
        <v>2565</v>
      </c>
      <c r="J20" s="296"/>
      <c r="K20" s="296"/>
      <c r="L20" s="296"/>
      <c r="M20" s="296"/>
      <c r="N20" s="296"/>
      <c r="O20" s="109"/>
      <c r="P20" s="296"/>
      <c r="Q20" s="296"/>
      <c r="R20" s="296"/>
      <c r="S20" s="296"/>
      <c r="T20" s="296"/>
      <c r="U20" s="296"/>
      <c r="V20" s="296"/>
      <c r="W20" s="632" t="s">
        <v>2565</v>
      </c>
      <c r="X20" s="296"/>
      <c r="Y20" s="296"/>
      <c r="Z20" s="296"/>
      <c r="AA20" s="296"/>
      <c r="AB20" s="296"/>
      <c r="AC20" s="17"/>
      <c r="AE20" s="102" t="s">
        <v>1834</v>
      </c>
      <c r="AF20" s="89"/>
      <c r="AG20" s="89"/>
      <c r="AH20" s="89"/>
      <c r="AI20" s="89"/>
    </row>
    <row r="21" spans="1:35" ht="19.5" customHeight="1" x14ac:dyDescent="0.2">
      <c r="A21" s="50"/>
      <c r="B21" s="119" t="s">
        <v>2231</v>
      </c>
      <c r="C21" s="134"/>
      <c r="D21" s="134"/>
      <c r="E21" s="134"/>
      <c r="F21" s="128"/>
      <c r="G21" s="128"/>
      <c r="H21" s="62"/>
      <c r="I21" s="702"/>
      <c r="J21" s="702"/>
      <c r="K21" s="702"/>
      <c r="L21" s="702"/>
      <c r="M21" s="702"/>
      <c r="N21" s="702"/>
      <c r="O21" s="130"/>
      <c r="P21" s="119" t="s">
        <v>2231</v>
      </c>
      <c r="Q21" s="134"/>
      <c r="R21" s="134"/>
      <c r="S21" s="134"/>
      <c r="T21" s="128"/>
      <c r="U21" s="128"/>
      <c r="V21" s="62"/>
      <c r="W21" s="702"/>
      <c r="X21" s="702"/>
      <c r="Y21" s="702"/>
      <c r="Z21" s="702"/>
      <c r="AA21" s="702"/>
      <c r="AB21" s="702"/>
      <c r="AC21" s="17"/>
      <c r="AE21" s="102" t="s">
        <v>1293</v>
      </c>
      <c r="AF21" s="89"/>
      <c r="AG21" s="89"/>
      <c r="AH21" s="89"/>
      <c r="AI21" s="89"/>
    </row>
    <row r="22" spans="1:35" ht="19.5" customHeight="1" x14ac:dyDescent="0.2">
      <c r="A22" s="50"/>
      <c r="B22" s="119" t="s">
        <v>2586</v>
      </c>
      <c r="C22" s="134"/>
      <c r="D22" s="134"/>
      <c r="E22" s="134"/>
      <c r="F22" s="128"/>
      <c r="G22" s="128"/>
      <c r="H22" s="133"/>
      <c r="I22" s="702"/>
      <c r="J22" s="702"/>
      <c r="K22" s="702"/>
      <c r="L22" s="702"/>
      <c r="M22" s="702"/>
      <c r="N22" s="702"/>
      <c r="O22" s="130"/>
      <c r="P22" s="119" t="s">
        <v>2586</v>
      </c>
      <c r="Q22" s="134"/>
      <c r="R22" s="134"/>
      <c r="S22" s="134"/>
      <c r="T22" s="128"/>
      <c r="U22" s="128"/>
      <c r="V22" s="133"/>
      <c r="W22" s="702"/>
      <c r="X22" s="702"/>
      <c r="Y22" s="702"/>
      <c r="Z22" s="702"/>
      <c r="AA22" s="702"/>
      <c r="AB22" s="702"/>
      <c r="AC22" s="17"/>
      <c r="AE22" s="102" t="s">
        <v>1294</v>
      </c>
      <c r="AF22" s="89"/>
      <c r="AG22" s="89"/>
      <c r="AH22" s="89"/>
      <c r="AI22" s="89"/>
    </row>
    <row r="23" spans="1:35" ht="19.5" customHeight="1" x14ac:dyDescent="0.2">
      <c r="A23" s="50"/>
      <c r="B23" s="131" t="s">
        <v>2633</v>
      </c>
      <c r="C23" s="132"/>
      <c r="D23" s="133"/>
      <c r="E23" s="131"/>
      <c r="F23" s="136" t="s">
        <v>2117</v>
      </c>
      <c r="G23" s="49"/>
      <c r="H23" s="133"/>
      <c r="I23" s="131" t="s">
        <v>2590</v>
      </c>
      <c r="J23" s="133"/>
      <c r="K23" s="133"/>
      <c r="L23" s="133"/>
      <c r="M23" s="128"/>
      <c r="N23" s="128"/>
      <c r="O23" s="130"/>
      <c r="P23" s="131" t="s">
        <v>2633</v>
      </c>
      <c r="Q23" s="132"/>
      <c r="R23" s="133"/>
      <c r="S23" s="131"/>
      <c r="T23" s="136" t="s">
        <v>2117</v>
      </c>
      <c r="U23" s="49"/>
      <c r="V23" s="133"/>
      <c r="W23" s="131" t="s">
        <v>2590</v>
      </c>
      <c r="X23" s="133"/>
      <c r="Y23" s="133"/>
      <c r="Z23" s="133"/>
      <c r="AA23" s="128"/>
      <c r="AB23" s="128"/>
      <c r="AC23" s="17"/>
      <c r="AE23" s="102"/>
      <c r="AF23" s="89"/>
      <c r="AG23" s="89"/>
      <c r="AH23" s="89"/>
      <c r="AI23" s="89"/>
    </row>
    <row r="24" spans="1:35" ht="19.5" customHeight="1" x14ac:dyDescent="0.2">
      <c r="A24" s="50"/>
      <c r="O24" s="130"/>
      <c r="AC24" s="17"/>
      <c r="AE24" s="102" t="s">
        <v>1692</v>
      </c>
      <c r="AF24" s="89"/>
      <c r="AG24" s="89"/>
      <c r="AH24" s="89"/>
      <c r="AI24" s="89"/>
    </row>
    <row r="25" spans="1:35" ht="19.5" customHeight="1" x14ac:dyDescent="0.2">
      <c r="A25" s="50"/>
      <c r="B25" s="124" t="s">
        <v>2224</v>
      </c>
      <c r="C25" s="114"/>
      <c r="D25" s="114"/>
      <c r="E25" s="114"/>
      <c r="F25" s="125"/>
      <c r="G25" s="125"/>
      <c r="H25" s="125"/>
      <c r="I25" s="125"/>
      <c r="J25" s="125"/>
      <c r="K25" s="125"/>
      <c r="L25" s="125"/>
      <c r="M25" s="122"/>
      <c r="N25" s="125"/>
      <c r="O25" s="109"/>
      <c r="P25" s="124" t="s">
        <v>2225</v>
      </c>
      <c r="Q25" s="114"/>
      <c r="R25" s="114"/>
      <c r="S25" s="114"/>
      <c r="T25" s="125"/>
      <c r="U25" s="125"/>
      <c r="V25" s="125"/>
      <c r="W25" s="125"/>
      <c r="X25" s="125"/>
      <c r="Y25" s="125"/>
      <c r="Z25" s="125"/>
      <c r="AA25" s="122"/>
      <c r="AB25" s="125"/>
      <c r="AC25" s="17"/>
      <c r="AE25" s="102"/>
      <c r="AF25" s="89"/>
      <c r="AG25" s="89"/>
      <c r="AH25" s="89"/>
      <c r="AI25" s="89"/>
    </row>
    <row r="26" spans="1:35" ht="19.5" customHeight="1" x14ac:dyDescent="0.2">
      <c r="A26" s="50"/>
      <c r="B26" s="772" t="s">
        <v>2226</v>
      </c>
      <c r="C26" s="772"/>
      <c r="D26" s="772"/>
      <c r="E26" s="772"/>
      <c r="F26" s="772"/>
      <c r="G26" s="772"/>
      <c r="H26" s="772"/>
      <c r="I26" s="772"/>
      <c r="J26" s="772"/>
      <c r="K26" s="772"/>
      <c r="L26" s="772"/>
      <c r="M26" s="772"/>
      <c r="N26" s="772"/>
      <c r="O26" s="109"/>
      <c r="P26" s="773" t="s">
        <v>2226</v>
      </c>
      <c r="Q26" s="773"/>
      <c r="R26" s="773"/>
      <c r="S26" s="773"/>
      <c r="T26" s="773"/>
      <c r="U26" s="773"/>
      <c r="V26" s="773"/>
      <c r="W26" s="773"/>
      <c r="X26" s="773"/>
      <c r="Y26" s="773"/>
      <c r="Z26" s="773"/>
      <c r="AA26" s="773"/>
      <c r="AB26" s="773"/>
      <c r="AC26" s="17"/>
      <c r="AE26" s="102"/>
      <c r="AF26" s="89"/>
      <c r="AG26" s="89"/>
      <c r="AH26" s="89"/>
      <c r="AI26" s="89"/>
    </row>
    <row r="27" spans="1:35" ht="19.5" customHeight="1" x14ac:dyDescent="0.2">
      <c r="A27" s="50"/>
      <c r="B27" s="131" t="s">
        <v>2227</v>
      </c>
      <c r="C27" s="132"/>
      <c r="D27" s="133"/>
      <c r="E27" s="131"/>
      <c r="F27" s="136"/>
      <c r="G27" s="49"/>
      <c r="H27" s="133"/>
      <c r="I27" s="131" t="s">
        <v>2228</v>
      </c>
      <c r="J27" s="133"/>
      <c r="K27" s="133"/>
      <c r="L27" s="133"/>
      <c r="M27" s="128"/>
      <c r="N27" s="128"/>
      <c r="O27" s="109"/>
      <c r="P27" s="131" t="s">
        <v>2227</v>
      </c>
      <c r="Q27" s="132"/>
      <c r="R27" s="133"/>
      <c r="S27" s="131"/>
      <c r="T27" s="136"/>
      <c r="U27" s="49"/>
      <c r="V27" s="133"/>
      <c r="W27" s="131" t="s">
        <v>2228</v>
      </c>
      <c r="X27" s="133"/>
      <c r="Y27" s="133"/>
      <c r="Z27" s="133"/>
      <c r="AA27" s="128"/>
      <c r="AB27" s="128"/>
      <c r="AC27" s="17"/>
      <c r="AE27" s="102"/>
      <c r="AF27" s="89"/>
      <c r="AG27" s="89"/>
      <c r="AH27" s="89"/>
      <c r="AI27" s="89"/>
    </row>
    <row r="28" spans="1:35" ht="19.5" customHeight="1" x14ac:dyDescent="0.2">
      <c r="A28" s="50"/>
      <c r="B28" s="131" t="s">
        <v>2229</v>
      </c>
      <c r="C28" s="132"/>
      <c r="D28" s="133"/>
      <c r="E28" s="131"/>
      <c r="F28" s="128"/>
      <c r="G28" s="128"/>
      <c r="H28" s="138"/>
      <c r="I28" s="58" t="s">
        <v>2230</v>
      </c>
      <c r="J28" s="294"/>
      <c r="K28" s="293"/>
      <c r="L28" s="294"/>
      <c r="M28" s="63"/>
      <c r="N28" s="62"/>
      <c r="O28" s="109"/>
      <c r="P28" s="131" t="s">
        <v>2229</v>
      </c>
      <c r="Q28" s="132"/>
      <c r="R28" s="133"/>
      <c r="S28" s="131"/>
      <c r="T28" s="128"/>
      <c r="U28" s="128"/>
      <c r="V28" s="138"/>
      <c r="W28" s="58" t="s">
        <v>2230</v>
      </c>
      <c r="X28" s="294"/>
      <c r="Y28" s="293"/>
      <c r="Z28" s="294"/>
      <c r="AA28" s="63"/>
      <c r="AB28" s="62"/>
      <c r="AC28" s="17"/>
      <c r="AE28" s="102"/>
      <c r="AF28" s="89"/>
      <c r="AG28" s="89"/>
      <c r="AH28" s="89"/>
      <c r="AI28" s="89"/>
    </row>
    <row r="29" spans="1:35" ht="19.5" customHeight="1" x14ac:dyDescent="0.2">
      <c r="A29" s="50"/>
      <c r="B29" s="119" t="s">
        <v>2531</v>
      </c>
      <c r="C29" s="134"/>
      <c r="D29" s="134"/>
      <c r="E29" s="134"/>
      <c r="F29" s="128"/>
      <c r="G29" s="128"/>
      <c r="I29" s="702"/>
      <c r="J29" s="702"/>
      <c r="K29" s="702"/>
      <c r="L29" s="702"/>
      <c r="M29" s="702"/>
      <c r="N29" s="702"/>
      <c r="O29" s="109"/>
      <c r="P29" s="119" t="s">
        <v>2531</v>
      </c>
      <c r="Q29" s="134"/>
      <c r="R29" s="134"/>
      <c r="S29" s="134"/>
      <c r="T29" s="128"/>
      <c r="U29" s="128"/>
      <c r="W29" s="702"/>
      <c r="X29" s="702"/>
      <c r="Y29" s="702"/>
      <c r="Z29" s="702"/>
      <c r="AA29" s="702"/>
      <c r="AB29" s="702"/>
      <c r="AC29" s="17"/>
      <c r="AE29" s="102"/>
      <c r="AF29" s="89"/>
      <c r="AG29" s="89"/>
      <c r="AH29" s="89"/>
      <c r="AI29" s="89"/>
    </row>
    <row r="30" spans="1:35" ht="19.5" customHeight="1" x14ac:dyDescent="0.2">
      <c r="A30" s="50"/>
      <c r="B30" s="296"/>
      <c r="C30" s="296"/>
      <c r="D30" s="296"/>
      <c r="E30" s="296"/>
      <c r="F30" s="296"/>
      <c r="G30" s="296"/>
      <c r="H30" s="296"/>
      <c r="I30" s="632" t="s">
        <v>2565</v>
      </c>
      <c r="J30" s="296"/>
      <c r="K30" s="296"/>
      <c r="L30" s="296"/>
      <c r="M30" s="296"/>
      <c r="N30" s="296"/>
      <c r="O30" s="109"/>
      <c r="P30" s="296"/>
      <c r="Q30" s="296"/>
      <c r="R30" s="296"/>
      <c r="S30" s="296"/>
      <c r="T30" s="296"/>
      <c r="U30" s="296"/>
      <c r="V30" s="296"/>
      <c r="W30" s="632" t="s">
        <v>2565</v>
      </c>
      <c r="X30" s="296"/>
      <c r="Y30" s="296"/>
      <c r="Z30" s="296"/>
      <c r="AA30" s="296"/>
      <c r="AB30" s="296"/>
      <c r="AC30" s="17"/>
      <c r="AE30" s="102"/>
      <c r="AF30" s="89"/>
      <c r="AG30" s="89"/>
      <c r="AH30" s="89"/>
      <c r="AI30" s="89"/>
    </row>
    <row r="31" spans="1:35" ht="19.5" customHeight="1" x14ac:dyDescent="0.2">
      <c r="A31" s="50"/>
      <c r="B31" s="119" t="s">
        <v>2231</v>
      </c>
      <c r="C31" s="134"/>
      <c r="D31" s="134"/>
      <c r="E31" s="134"/>
      <c r="F31" s="128"/>
      <c r="G31" s="128"/>
      <c r="H31" s="62"/>
      <c r="I31" s="702"/>
      <c r="J31" s="702"/>
      <c r="K31" s="702"/>
      <c r="L31" s="702"/>
      <c r="M31" s="702"/>
      <c r="N31" s="702"/>
      <c r="O31" s="130"/>
      <c r="P31" s="119" t="s">
        <v>2231</v>
      </c>
      <c r="Q31" s="134"/>
      <c r="R31" s="134"/>
      <c r="S31" s="134"/>
      <c r="T31" s="128"/>
      <c r="U31" s="128"/>
      <c r="V31" s="62"/>
      <c r="W31" s="702"/>
      <c r="X31" s="702"/>
      <c r="Y31" s="702"/>
      <c r="Z31" s="702"/>
      <c r="AA31" s="702"/>
      <c r="AB31" s="702"/>
      <c r="AC31" s="17"/>
      <c r="AE31" s="102"/>
      <c r="AF31" s="89"/>
      <c r="AG31" s="89"/>
      <c r="AH31" s="89"/>
      <c r="AI31" s="89"/>
    </row>
    <row r="32" spans="1:35" ht="19.5" customHeight="1" x14ac:dyDescent="0.2">
      <c r="A32" s="50"/>
      <c r="B32" s="119" t="s">
        <v>2586</v>
      </c>
      <c r="C32" s="134"/>
      <c r="D32" s="134"/>
      <c r="E32" s="134"/>
      <c r="F32" s="128"/>
      <c r="G32" s="128"/>
      <c r="H32" s="133"/>
      <c r="I32" s="702"/>
      <c r="J32" s="702"/>
      <c r="K32" s="702"/>
      <c r="L32" s="702"/>
      <c r="M32" s="702"/>
      <c r="N32" s="702"/>
      <c r="O32" s="130"/>
      <c r="P32" s="119" t="s">
        <v>2586</v>
      </c>
      <c r="Q32" s="134"/>
      <c r="R32" s="134"/>
      <c r="S32" s="134"/>
      <c r="T32" s="128"/>
      <c r="U32" s="128"/>
      <c r="V32" s="133"/>
      <c r="W32" s="702"/>
      <c r="X32" s="702"/>
      <c r="Y32" s="702"/>
      <c r="Z32" s="702"/>
      <c r="AA32" s="702"/>
      <c r="AB32" s="702"/>
      <c r="AC32" s="17"/>
      <c r="AE32" s="102"/>
      <c r="AF32" s="89"/>
      <c r="AG32" s="89"/>
      <c r="AH32" s="89"/>
      <c r="AI32" s="89"/>
    </row>
    <row r="33" spans="1:35" ht="19.5" customHeight="1" x14ac:dyDescent="0.2">
      <c r="A33" s="50"/>
      <c r="B33" s="131" t="s">
        <v>2633</v>
      </c>
      <c r="C33" s="132"/>
      <c r="D33" s="133"/>
      <c r="E33" s="131"/>
      <c r="F33" s="136" t="s">
        <v>2117</v>
      </c>
      <c r="G33" s="49"/>
      <c r="H33" s="133"/>
      <c r="I33" s="131" t="s">
        <v>2590</v>
      </c>
      <c r="J33" s="133"/>
      <c r="K33" s="133"/>
      <c r="L33" s="133"/>
      <c r="M33" s="128"/>
      <c r="N33" s="128"/>
      <c r="O33" s="130"/>
      <c r="P33" s="131" t="s">
        <v>2633</v>
      </c>
      <c r="Q33" s="132"/>
      <c r="R33" s="133"/>
      <c r="S33" s="131"/>
      <c r="T33" s="136" t="s">
        <v>2117</v>
      </c>
      <c r="U33" s="49"/>
      <c r="V33" s="133"/>
      <c r="W33" s="131" t="s">
        <v>2590</v>
      </c>
      <c r="X33" s="133"/>
      <c r="Y33" s="133"/>
      <c r="Z33" s="133"/>
      <c r="AA33" s="128"/>
      <c r="AB33" s="128"/>
      <c r="AC33" s="17"/>
      <c r="AE33" s="102"/>
      <c r="AF33" s="89"/>
      <c r="AG33" s="89"/>
      <c r="AH33" s="89"/>
      <c r="AI33" s="89"/>
    </row>
    <row r="34" spans="1:35" ht="11.25" customHeight="1" x14ac:dyDescent="0.2">
      <c r="A34" s="50"/>
      <c r="O34" s="130"/>
      <c r="AC34" s="17"/>
      <c r="AE34" s="102"/>
      <c r="AF34" s="89"/>
      <c r="AG34" s="89"/>
      <c r="AH34" s="89"/>
      <c r="AI34" s="89"/>
    </row>
    <row r="35" spans="1:35" ht="19.5" customHeight="1" x14ac:dyDescent="0.2">
      <c r="A35" s="50"/>
      <c r="B35" s="784" t="s">
        <v>2232</v>
      </c>
      <c r="C35" s="784"/>
      <c r="D35" s="784"/>
      <c r="E35" s="784"/>
      <c r="F35" s="784"/>
      <c r="G35" s="784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84"/>
      <c r="S35" s="784"/>
      <c r="T35" s="784"/>
      <c r="U35" s="784"/>
      <c r="V35" s="784"/>
      <c r="W35" s="784"/>
      <c r="X35" s="784"/>
      <c r="Y35" s="784"/>
      <c r="Z35" s="784"/>
      <c r="AA35" s="784"/>
      <c r="AB35" s="784"/>
      <c r="AC35" s="17"/>
      <c r="AE35" s="102"/>
      <c r="AF35" s="89"/>
      <c r="AG35" s="89"/>
      <c r="AH35" s="89"/>
      <c r="AI35" s="89"/>
    </row>
    <row r="36" spans="1:35" ht="19.5" customHeight="1" x14ac:dyDescent="0.2">
      <c r="A36" s="50"/>
      <c r="B36" s="57" t="s">
        <v>2102</v>
      </c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297"/>
      <c r="P36" s="61" t="s">
        <v>2106</v>
      </c>
      <c r="Q36" s="291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345"/>
      <c r="AC36" s="354"/>
      <c r="AE36" s="102" t="s">
        <v>1693</v>
      </c>
      <c r="AF36" s="89"/>
      <c r="AG36" s="89"/>
      <c r="AH36" s="90" t="b">
        <f>FALSE</f>
        <v>0</v>
      </c>
      <c r="AI36" s="90" t="b">
        <f>FALSE</f>
        <v>0</v>
      </c>
    </row>
    <row r="37" spans="1:35" ht="19.5" customHeight="1" x14ac:dyDescent="0.2">
      <c r="A37" s="50"/>
      <c r="B37" s="57" t="s">
        <v>2103</v>
      </c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297"/>
      <c r="P37" s="61" t="s">
        <v>2107</v>
      </c>
      <c r="Q37" s="291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291"/>
      <c r="AC37" s="354"/>
      <c r="AE37" s="102"/>
      <c r="AF37" s="89"/>
      <c r="AG37" s="89"/>
      <c r="AH37" s="90"/>
      <c r="AI37" s="90"/>
    </row>
    <row r="38" spans="1:35" ht="19.5" customHeight="1" x14ac:dyDescent="0.2">
      <c r="A38" s="50"/>
      <c r="B38" s="57" t="s">
        <v>2104</v>
      </c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297"/>
      <c r="P38" s="61" t="s">
        <v>2108</v>
      </c>
      <c r="Q38" s="291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291"/>
      <c r="AC38" s="354"/>
      <c r="AE38" s="102"/>
      <c r="AF38" s="89"/>
      <c r="AG38" s="89"/>
      <c r="AH38" s="90"/>
      <c r="AI38" s="90"/>
    </row>
    <row r="39" spans="1:35" ht="19.5" customHeight="1" x14ac:dyDescent="0.2">
      <c r="A39" s="50"/>
      <c r="B39" s="57" t="s">
        <v>2105</v>
      </c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297"/>
      <c r="P39" s="61" t="s">
        <v>2109</v>
      </c>
      <c r="Q39" s="291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291"/>
      <c r="AC39" s="354"/>
      <c r="AE39" s="102"/>
      <c r="AF39" s="89"/>
      <c r="AG39" s="89"/>
      <c r="AH39" s="90"/>
      <c r="AI39" s="90"/>
    </row>
    <row r="40" spans="1:35" ht="19.5" customHeight="1" x14ac:dyDescent="0.2">
      <c r="A40" s="50"/>
      <c r="B40" s="61"/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297"/>
      <c r="P40" s="61"/>
      <c r="Q40" s="312"/>
      <c r="R40" s="312"/>
      <c r="S40" s="312"/>
      <c r="T40" s="312"/>
      <c r="U40" s="312"/>
      <c r="V40" s="312"/>
      <c r="W40" s="312"/>
      <c r="X40" s="312"/>
      <c r="Y40" s="312"/>
      <c r="Z40" s="312"/>
      <c r="AA40" s="312"/>
      <c r="AB40" s="312"/>
      <c r="AC40" s="354"/>
      <c r="AE40" s="102"/>
      <c r="AF40" s="89"/>
      <c r="AG40" s="89"/>
      <c r="AH40" s="90"/>
      <c r="AI40" s="90"/>
    </row>
    <row r="41" spans="1:35" ht="9.75" customHeight="1" x14ac:dyDescent="0.2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2"/>
      <c r="N41" s="51"/>
      <c r="O41" s="53"/>
      <c r="P41" s="61"/>
      <c r="Q41" s="107"/>
      <c r="R41" s="49"/>
      <c r="S41" s="61"/>
      <c r="T41" s="49"/>
      <c r="U41" s="49"/>
      <c r="V41" s="49"/>
      <c r="W41" s="109"/>
      <c r="X41" s="64"/>
      <c r="Y41" s="64"/>
      <c r="Z41" s="141"/>
      <c r="AA41" s="141"/>
      <c r="AB41" s="52"/>
      <c r="AC41" s="17"/>
      <c r="AE41" s="102" t="s">
        <v>1320</v>
      </c>
      <c r="AF41" s="92" t="e">
        <f>IF(OR(#REF!=TRUE,#REF!=TRUE),TRUE,FALSE)</f>
        <v>#REF!</v>
      </c>
      <c r="AG41" s="1" t="str">
        <f>HLOOKUP(Language!$B$2,Language!$C$12:$H$400,236)</f>
        <v>Additional information to the hot runner system</v>
      </c>
    </row>
    <row r="42" spans="1:35" ht="22.5" customHeight="1" x14ac:dyDescent="0.2">
      <c r="A42" s="50"/>
      <c r="B42" s="365" t="s">
        <v>2289</v>
      </c>
      <c r="C42" s="365"/>
      <c r="D42" s="365"/>
      <c r="E42" s="365"/>
      <c r="F42" s="365"/>
      <c r="G42" s="365"/>
      <c r="H42" s="365"/>
      <c r="I42" s="365"/>
      <c r="J42" s="125" t="s">
        <v>2233</v>
      </c>
      <c r="K42" s="366" t="s">
        <v>2234</v>
      </c>
      <c r="L42" s="365"/>
      <c r="M42" s="786" t="s">
        <v>2573</v>
      </c>
      <c r="N42" s="786"/>
      <c r="O42" s="786"/>
      <c r="P42" s="786"/>
      <c r="Q42" s="786"/>
      <c r="R42" s="786"/>
      <c r="S42" s="786"/>
      <c r="T42" s="786"/>
      <c r="U42" s="786"/>
      <c r="V42" s="786"/>
      <c r="W42" s="786"/>
      <c r="X42" s="367"/>
      <c r="Y42" s="367" t="s">
        <v>2497</v>
      </c>
      <c r="Z42" s="367"/>
      <c r="AA42" s="367"/>
      <c r="AB42" s="367"/>
      <c r="AC42" s="17"/>
      <c r="AE42" s="102" t="s">
        <v>1694</v>
      </c>
      <c r="AF42" s="92" t="b">
        <f>FALSE</f>
        <v>0</v>
      </c>
      <c r="AG42" s="1" t="str">
        <f>HLOOKUP(Language!$B$2,Language!$C$12:$H$400,237)</f>
        <v xml:space="preserve">Additional information to the cold runner system </v>
      </c>
    </row>
    <row r="43" spans="1:35" ht="19.5" customHeight="1" x14ac:dyDescent="0.2">
      <c r="A43" s="50"/>
      <c r="B43" s="343" t="s">
        <v>2235</v>
      </c>
      <c r="C43" s="313"/>
      <c r="D43" s="313"/>
      <c r="E43" s="785" t="s">
        <v>2236</v>
      </c>
      <c r="F43" s="785"/>
      <c r="G43" s="49"/>
      <c r="H43" s="133"/>
      <c r="I43" s="771" t="s">
        <v>2237</v>
      </c>
      <c r="J43" s="771"/>
      <c r="K43" s="771"/>
      <c r="L43" s="771"/>
      <c r="M43" s="771"/>
      <c r="N43" s="128"/>
      <c r="O43" s="302"/>
      <c r="P43" s="771" t="s">
        <v>2238</v>
      </c>
      <c r="Q43" s="771"/>
      <c r="R43" s="771"/>
      <c r="S43" s="771"/>
      <c r="T43" s="771"/>
      <c r="U43" s="128"/>
      <c r="V43" s="702"/>
      <c r="W43" s="702"/>
      <c r="X43" s="702"/>
      <c r="Y43" s="702"/>
      <c r="Z43" s="702"/>
      <c r="AA43" s="702"/>
      <c r="AB43" s="291"/>
      <c r="AC43" s="17"/>
      <c r="AE43" s="102"/>
      <c r="AF43" s="92"/>
    </row>
    <row r="44" spans="1:35" ht="19.5" customHeight="1" x14ac:dyDescent="0.2">
      <c r="A44" s="50"/>
      <c r="B44" s="131" t="s">
        <v>2239</v>
      </c>
      <c r="C44" s="133"/>
      <c r="D44" s="133"/>
      <c r="E44" s="133"/>
      <c r="F44" s="136" t="s">
        <v>2240</v>
      </c>
      <c r="G44" s="133"/>
      <c r="H44" s="133"/>
      <c r="I44" s="771" t="s">
        <v>2241</v>
      </c>
      <c r="J44" s="771"/>
      <c r="K44" s="771"/>
      <c r="L44" s="771"/>
      <c r="M44" s="771"/>
      <c r="N44" s="128"/>
      <c r="O44" s="302"/>
      <c r="P44" s="771" t="s">
        <v>2242</v>
      </c>
      <c r="Q44" s="771"/>
      <c r="R44" s="771"/>
      <c r="S44" s="771"/>
      <c r="T44" s="771"/>
      <c r="U44" s="128"/>
      <c r="V44" s="702"/>
      <c r="W44" s="702"/>
      <c r="X44" s="702"/>
      <c r="Y44" s="702"/>
      <c r="Z44" s="702"/>
      <c r="AA44" s="702"/>
      <c r="AB44" s="291"/>
      <c r="AC44" s="17"/>
      <c r="AE44" s="102"/>
      <c r="AF44" s="92"/>
    </row>
    <row r="45" spans="1:35" ht="19.5" customHeight="1" x14ac:dyDescent="0.2">
      <c r="A45" s="50"/>
      <c r="B45" s="49" t="s">
        <v>2243</v>
      </c>
      <c r="C45" s="132"/>
      <c r="D45" s="133"/>
      <c r="E45" s="131"/>
      <c r="F45" s="136" t="s">
        <v>2244</v>
      </c>
      <c r="G45" s="133"/>
      <c r="H45" s="133"/>
      <c r="I45" s="771" t="s">
        <v>2245</v>
      </c>
      <c r="J45" s="771"/>
      <c r="K45" s="771"/>
      <c r="L45" s="771"/>
      <c r="M45" s="771"/>
      <c r="N45" s="128"/>
      <c r="O45" s="302"/>
      <c r="P45" s="771" t="s">
        <v>2246</v>
      </c>
      <c r="Q45" s="771"/>
      <c r="R45" s="771"/>
      <c r="S45" s="771"/>
      <c r="T45" s="771"/>
      <c r="U45" s="128"/>
      <c r="V45" s="702"/>
      <c r="W45" s="702"/>
      <c r="X45" s="702"/>
      <c r="Y45" s="702"/>
      <c r="Z45" s="702"/>
      <c r="AA45" s="702"/>
      <c r="AB45" s="291"/>
      <c r="AC45" s="17"/>
      <c r="AE45" s="102"/>
      <c r="AF45" s="92"/>
    </row>
    <row r="46" spans="1:35" ht="19.5" customHeight="1" x14ac:dyDescent="0.2">
      <c r="A46" s="50"/>
      <c r="B46" s="133" t="s">
        <v>2247</v>
      </c>
      <c r="C46" s="133"/>
      <c r="D46" s="133"/>
      <c r="E46" s="133"/>
      <c r="F46" s="136" t="s">
        <v>2234</v>
      </c>
      <c r="G46" s="128"/>
      <c r="H46" s="138"/>
      <c r="I46" s="771" t="s">
        <v>2248</v>
      </c>
      <c r="J46" s="771"/>
      <c r="K46" s="771"/>
      <c r="L46" s="771"/>
      <c r="M46" s="771"/>
      <c r="N46" s="62"/>
      <c r="O46" s="302"/>
      <c r="P46" s="771" t="s">
        <v>2249</v>
      </c>
      <c r="Q46" s="771"/>
      <c r="R46" s="771"/>
      <c r="S46" s="771"/>
      <c r="T46" s="771"/>
      <c r="U46" s="128"/>
      <c r="V46" s="702"/>
      <c r="W46" s="702"/>
      <c r="X46" s="702"/>
      <c r="Y46" s="702"/>
      <c r="Z46" s="702"/>
      <c r="AA46" s="702"/>
      <c r="AB46" s="291"/>
      <c r="AC46" s="17"/>
      <c r="AE46" s="102"/>
      <c r="AF46" s="92"/>
    </row>
    <row r="47" spans="1:35" ht="19.5" customHeight="1" x14ac:dyDescent="0.2">
      <c r="A47" s="50"/>
      <c r="B47" s="533" t="s">
        <v>2644</v>
      </c>
      <c r="C47" s="133"/>
      <c r="D47" s="133"/>
      <c r="E47" s="133"/>
      <c r="F47" s="136"/>
      <c r="G47" s="128"/>
      <c r="H47" s="138"/>
      <c r="I47" s="136"/>
      <c r="J47" s="136"/>
      <c r="K47" s="136"/>
      <c r="L47" s="136"/>
      <c r="M47" s="518" t="s">
        <v>2567</v>
      </c>
      <c r="N47" s="62"/>
      <c r="O47" s="302"/>
      <c r="P47" s="136"/>
      <c r="Q47" s="136"/>
      <c r="R47" s="136"/>
      <c r="S47" s="136"/>
      <c r="T47" s="518" t="s">
        <v>2570</v>
      </c>
      <c r="U47" s="144"/>
      <c r="V47" s="291"/>
      <c r="W47" s="291"/>
      <c r="X47" s="291"/>
      <c r="Y47" s="291"/>
      <c r="Z47" s="291"/>
      <c r="AA47" s="291"/>
      <c r="AB47" s="291"/>
      <c r="AC47" s="17"/>
      <c r="AE47" s="102"/>
      <c r="AF47" s="92"/>
    </row>
    <row r="48" spans="1:35" ht="19.5" customHeight="1" x14ac:dyDescent="0.2">
      <c r="A48" s="50"/>
      <c r="B48" s="131" t="s">
        <v>2250</v>
      </c>
      <c r="C48" s="132"/>
      <c r="D48" s="133"/>
      <c r="E48" s="131"/>
      <c r="F48" s="128"/>
      <c r="G48" s="128"/>
      <c r="H48" s="138"/>
      <c r="I48" s="771" t="s">
        <v>2251</v>
      </c>
      <c r="J48" s="771"/>
      <c r="K48" s="771"/>
      <c r="L48" s="771"/>
      <c r="M48" s="771"/>
      <c r="N48" s="62"/>
      <c r="O48" s="302"/>
      <c r="P48" s="771" t="s">
        <v>2252</v>
      </c>
      <c r="Q48" s="771"/>
      <c r="R48" s="771"/>
      <c r="S48" s="771"/>
      <c r="T48" s="771"/>
      <c r="U48" s="62"/>
      <c r="V48" s="702"/>
      <c r="W48" s="702"/>
      <c r="X48" s="702"/>
      <c r="Y48" s="702"/>
      <c r="Z48" s="702"/>
      <c r="AA48" s="702"/>
      <c r="AB48" s="291"/>
      <c r="AC48" s="17"/>
      <c r="AE48" s="102"/>
      <c r="AF48" s="92"/>
    </row>
    <row r="49" spans="1:58" ht="19.5" customHeight="1" x14ac:dyDescent="0.2">
      <c r="A49" s="50"/>
      <c r="B49" s="131" t="s">
        <v>2253</v>
      </c>
      <c r="C49" s="132"/>
      <c r="D49" s="133"/>
      <c r="E49" s="131"/>
      <c r="F49" s="128"/>
      <c r="G49" s="128"/>
      <c r="H49" s="138"/>
      <c r="I49" s="771" t="s">
        <v>2233</v>
      </c>
      <c r="J49" s="771"/>
      <c r="K49" s="771"/>
      <c r="L49" s="771"/>
      <c r="M49" s="771"/>
      <c r="N49" s="62"/>
      <c r="O49" s="302"/>
      <c r="P49" s="771" t="s">
        <v>2234</v>
      </c>
      <c r="Q49" s="771"/>
      <c r="R49" s="771"/>
      <c r="S49" s="771"/>
      <c r="T49" s="771"/>
      <c r="U49" s="62"/>
      <c r="V49" s="702"/>
      <c r="W49" s="702"/>
      <c r="X49" s="702"/>
      <c r="Y49" s="702"/>
      <c r="Z49" s="702"/>
      <c r="AA49" s="702"/>
      <c r="AB49" s="291"/>
      <c r="AC49" s="17"/>
      <c r="AE49" s="102"/>
      <c r="AF49" s="92"/>
    </row>
    <row r="50" spans="1:58" ht="19.5" customHeight="1" x14ac:dyDescent="0.2">
      <c r="A50" s="50"/>
      <c r="B50" s="131" t="s">
        <v>2254</v>
      </c>
      <c r="C50" s="132"/>
      <c r="D50" s="133"/>
      <c r="E50" s="131"/>
      <c r="F50" s="128"/>
      <c r="G50" s="128"/>
      <c r="H50" s="138"/>
      <c r="I50" s="771" t="s">
        <v>2233</v>
      </c>
      <c r="J50" s="771"/>
      <c r="K50" s="771"/>
      <c r="L50" s="771"/>
      <c r="M50" s="771"/>
      <c r="N50" s="62"/>
      <c r="O50" s="302"/>
      <c r="P50" s="771" t="s">
        <v>2234</v>
      </c>
      <c r="Q50" s="771"/>
      <c r="R50" s="771"/>
      <c r="S50" s="771"/>
      <c r="T50" s="771"/>
      <c r="U50" s="62"/>
      <c r="V50" s="702"/>
      <c r="W50" s="702"/>
      <c r="X50" s="702"/>
      <c r="Y50" s="702"/>
      <c r="Z50" s="702"/>
      <c r="AA50" s="702"/>
      <c r="AB50" s="291"/>
      <c r="AC50" s="17"/>
      <c r="AE50" s="102"/>
      <c r="AF50" s="92"/>
    </row>
    <row r="51" spans="1:58" ht="19.5" customHeight="1" x14ac:dyDescent="0.2">
      <c r="A51" s="50"/>
      <c r="B51" s="131" t="s">
        <v>2255</v>
      </c>
      <c r="C51" s="132"/>
      <c r="D51" s="133"/>
      <c r="E51" s="131"/>
      <c r="F51" s="128"/>
      <c r="G51" s="128"/>
      <c r="H51" s="138"/>
      <c r="I51" s="133"/>
      <c r="J51" s="133"/>
      <c r="K51" s="133"/>
      <c r="L51" s="133"/>
      <c r="M51" s="136" t="s">
        <v>2233</v>
      </c>
      <c r="N51" s="62"/>
      <c r="O51" s="302"/>
      <c r="P51" s="771" t="s">
        <v>2234</v>
      </c>
      <c r="Q51" s="771"/>
      <c r="R51" s="771"/>
      <c r="S51" s="771"/>
      <c r="T51" s="771"/>
      <c r="U51" s="62"/>
      <c r="V51" s="702"/>
      <c r="W51" s="702"/>
      <c r="X51" s="702"/>
      <c r="Y51" s="702"/>
      <c r="Z51" s="702"/>
      <c r="AA51" s="702"/>
      <c r="AB51" s="291"/>
      <c r="AC51" s="17"/>
      <c r="AE51" s="102"/>
      <c r="AF51" s="92"/>
    </row>
    <row r="52" spans="1:58" ht="19.5" customHeight="1" x14ac:dyDescent="0.2">
      <c r="A52" s="50"/>
      <c r="B52" s="131" t="s">
        <v>2256</v>
      </c>
      <c r="C52" s="132"/>
      <c r="D52" s="133"/>
      <c r="E52" s="131"/>
      <c r="F52" s="128"/>
      <c r="G52" s="128"/>
      <c r="H52" s="138"/>
      <c r="I52" s="771" t="s">
        <v>2257</v>
      </c>
      <c r="J52" s="771"/>
      <c r="K52" s="771"/>
      <c r="L52" s="771"/>
      <c r="M52" s="771"/>
      <c r="N52" s="128"/>
      <c r="O52" s="302"/>
      <c r="P52" s="771" t="s">
        <v>2258</v>
      </c>
      <c r="Q52" s="771"/>
      <c r="R52" s="771"/>
      <c r="S52" s="771"/>
      <c r="T52" s="771"/>
      <c r="U52" s="62"/>
      <c r="V52" s="312"/>
      <c r="W52" s="291"/>
      <c r="X52" s="291"/>
      <c r="Y52" s="291"/>
      <c r="Z52" s="291"/>
      <c r="AA52" s="291"/>
      <c r="AB52" s="291"/>
      <c r="AC52" s="17"/>
      <c r="AE52" s="102"/>
      <c r="AF52" s="92"/>
    </row>
    <row r="53" spans="1:58" ht="19.5" customHeight="1" x14ac:dyDescent="0.2">
      <c r="A53" s="50"/>
      <c r="B53" s="61" t="s">
        <v>2259</v>
      </c>
      <c r="C53" s="132"/>
      <c r="D53" s="133"/>
      <c r="E53" s="131"/>
      <c r="F53" s="128"/>
      <c r="G53" s="128"/>
      <c r="H53" s="138"/>
      <c r="I53" s="771" t="s">
        <v>2261</v>
      </c>
      <c r="J53" s="771"/>
      <c r="K53" s="771"/>
      <c r="L53" s="771"/>
      <c r="M53" s="771"/>
      <c r="N53" s="128"/>
      <c r="O53" s="302"/>
      <c r="P53" s="771" t="s">
        <v>2260</v>
      </c>
      <c r="Q53" s="771"/>
      <c r="R53" s="771"/>
      <c r="S53" s="771"/>
      <c r="T53" s="771"/>
      <c r="U53" s="62"/>
      <c r="V53" s="355"/>
      <c r="W53" s="291"/>
      <c r="X53" s="291"/>
      <c r="Y53" s="291"/>
      <c r="Z53" s="291"/>
      <c r="AA53" s="291"/>
      <c r="AB53" s="291"/>
      <c r="AC53" s="17"/>
      <c r="AE53" s="102"/>
      <c r="AF53" s="92"/>
    </row>
    <row r="54" spans="1:58" ht="6.75" customHeight="1" x14ac:dyDescent="0.2">
      <c r="A54" s="50"/>
      <c r="B54" s="131"/>
      <c r="C54" s="132"/>
      <c r="D54" s="133"/>
      <c r="E54" s="131"/>
      <c r="F54" s="128"/>
      <c r="G54" s="128"/>
      <c r="H54" s="138"/>
      <c r="I54" s="58"/>
      <c r="J54" s="294"/>
      <c r="K54" s="293"/>
      <c r="L54" s="294"/>
      <c r="M54" s="63"/>
      <c r="N54" s="62"/>
      <c r="O54" s="302"/>
      <c r="P54" s="131"/>
      <c r="Q54" s="139"/>
      <c r="R54" s="293"/>
      <c r="S54" s="294"/>
      <c r="T54" s="63"/>
      <c r="U54" s="62"/>
      <c r="V54" s="302"/>
      <c r="W54" s="295"/>
      <c r="X54" s="295"/>
      <c r="Y54" s="295"/>
      <c r="Z54" s="295"/>
      <c r="AA54" s="295"/>
      <c r="AB54" s="295"/>
      <c r="AC54" s="17"/>
      <c r="AE54" s="102"/>
      <c r="AF54" s="92"/>
    </row>
    <row r="55" spans="1:58" ht="19.5" customHeight="1" x14ac:dyDescent="0.2">
      <c r="A55" s="50"/>
      <c r="B55" s="644" t="s">
        <v>2595</v>
      </c>
      <c r="C55" s="132"/>
      <c r="D55" s="133"/>
      <c r="E55" s="131"/>
      <c r="F55" s="131"/>
      <c r="G55" s="337"/>
      <c r="H55" s="734"/>
      <c r="I55" s="734"/>
      <c r="J55" s="734"/>
      <c r="K55" s="734"/>
      <c r="L55" s="734"/>
      <c r="M55" s="734"/>
      <c r="N55" s="734"/>
      <c r="O55" s="53"/>
      <c r="P55" s="339" t="s">
        <v>2263</v>
      </c>
      <c r="Q55" s="303"/>
      <c r="R55" s="311"/>
      <c r="S55" s="307"/>
      <c r="T55" s="307"/>
      <c r="U55" s="308"/>
      <c r="V55" s="684" t="s">
        <v>2497</v>
      </c>
      <c r="W55" s="684"/>
      <c r="X55" s="684"/>
      <c r="Y55" s="684"/>
      <c r="Z55" s="684"/>
      <c r="AA55" s="684"/>
      <c r="AB55" s="684"/>
      <c r="AC55" s="17"/>
      <c r="AE55" s="102" t="s">
        <v>1695</v>
      </c>
      <c r="AF55" s="89"/>
      <c r="AG55" s="89"/>
      <c r="AH55" s="90" t="b">
        <f>FALSE</f>
        <v>0</v>
      </c>
      <c r="AI55" s="90" t="b">
        <f>FALSE</f>
        <v>0</v>
      </c>
    </row>
    <row r="56" spans="1:58" ht="19.5" customHeight="1" x14ac:dyDescent="0.2">
      <c r="A56" s="50"/>
      <c r="B56" s="644" t="s">
        <v>2596</v>
      </c>
      <c r="C56" s="132"/>
      <c r="D56" s="133"/>
      <c r="E56" s="131"/>
      <c r="F56" s="131"/>
      <c r="G56" s="337"/>
      <c r="H56" s="734"/>
      <c r="I56" s="734"/>
      <c r="J56" s="734"/>
      <c r="K56" s="734"/>
      <c r="L56" s="734"/>
      <c r="M56" s="734"/>
      <c r="N56" s="734"/>
      <c r="O56" s="130"/>
      <c r="P56" s="349" t="s">
        <v>2603</v>
      </c>
      <c r="Q56" s="340"/>
      <c r="R56" s="324"/>
      <c r="S56" s="324"/>
      <c r="T56" s="324"/>
      <c r="U56" s="119"/>
      <c r="V56" s="700"/>
      <c r="W56" s="700"/>
      <c r="X56" s="787"/>
      <c r="Y56" s="787"/>
      <c r="Z56" s="700"/>
      <c r="AA56" s="700"/>
      <c r="AB56" s="292"/>
      <c r="AC56" s="17"/>
      <c r="AE56" s="102" t="s">
        <v>1696</v>
      </c>
      <c r="AF56" s="95"/>
      <c r="AG56" s="95"/>
      <c r="AH56" s="90" t="b">
        <f>FALSE</f>
        <v>0</v>
      </c>
      <c r="AI56" s="90" t="b">
        <f>FALSE</f>
        <v>0</v>
      </c>
    </row>
    <row r="57" spans="1:58" ht="19.5" customHeight="1" x14ac:dyDescent="0.2">
      <c r="A57" s="50"/>
      <c r="B57" s="644" t="s">
        <v>2597</v>
      </c>
      <c r="F57" s="131"/>
      <c r="G57" s="337"/>
      <c r="H57" s="734"/>
      <c r="I57" s="734"/>
      <c r="J57" s="734"/>
      <c r="K57" s="734"/>
      <c r="L57" s="734"/>
      <c r="M57" s="734"/>
      <c r="N57" s="734"/>
      <c r="O57" s="130"/>
      <c r="P57" s="350" t="s">
        <v>2604</v>
      </c>
      <c r="Q57" s="344"/>
      <c r="R57" s="133"/>
      <c r="S57" s="133"/>
      <c r="T57" s="133"/>
      <c r="U57" s="133"/>
      <c r="V57" s="702"/>
      <c r="W57" s="702"/>
      <c r="X57" s="702"/>
      <c r="Y57" s="702"/>
      <c r="Z57" s="702"/>
      <c r="AA57" s="702"/>
      <c r="AB57" s="291"/>
      <c r="AC57" s="17"/>
      <c r="AE57" s="102"/>
      <c r="AF57" s="95"/>
      <c r="AG57" s="95"/>
      <c r="AH57" s="90"/>
      <c r="AI57" s="90"/>
      <c r="AU57"/>
      <c r="AV57" s="142"/>
      <c r="AW57" s="142"/>
      <c r="AX57" s="142"/>
      <c r="AY57" s="142"/>
      <c r="AZ57" s="142"/>
      <c r="BA57" s="133"/>
      <c r="BB57" s="136"/>
      <c r="BC57" s="133"/>
      <c r="BD57" s="137"/>
      <c r="BE57" s="143"/>
      <c r="BF57" s="142"/>
    </row>
    <row r="58" spans="1:58" ht="19.5" customHeight="1" x14ac:dyDescent="0.2">
      <c r="A58" s="50"/>
      <c r="F58" s="131"/>
      <c r="G58" s="337"/>
      <c r="H58" s="299"/>
      <c r="I58" s="299"/>
      <c r="J58" s="299"/>
      <c r="K58" s="299"/>
      <c r="L58" s="299"/>
      <c r="M58" s="299"/>
      <c r="N58" s="299"/>
      <c r="O58" s="130"/>
      <c r="P58" s="348" t="s">
        <v>2605</v>
      </c>
      <c r="Q58" s="338"/>
      <c r="R58" s="341"/>
      <c r="S58" s="341"/>
      <c r="T58" s="341"/>
      <c r="U58" s="341"/>
      <c r="V58" s="702"/>
      <c r="W58" s="702"/>
      <c r="X58" s="702"/>
      <c r="Y58" s="702"/>
      <c r="Z58" s="702"/>
      <c r="AA58" s="702"/>
      <c r="AB58" s="291"/>
      <c r="AC58" s="17"/>
      <c r="AE58" s="102"/>
      <c r="AF58" s="95"/>
      <c r="AG58" s="95"/>
      <c r="AH58" s="90"/>
      <c r="AI58" s="90"/>
      <c r="AU58"/>
      <c r="AV58" s="142"/>
      <c r="AW58" s="142"/>
      <c r="AX58" s="142"/>
      <c r="AY58" s="142"/>
      <c r="AZ58" s="142"/>
      <c r="BA58" s="133"/>
      <c r="BB58" s="136"/>
      <c r="BC58" s="133"/>
      <c r="BD58" s="137"/>
      <c r="BE58" s="143"/>
      <c r="BF58" s="142"/>
    </row>
    <row r="59" spans="1:58" ht="19.5" customHeight="1" x14ac:dyDescent="0.2">
      <c r="A59" s="50"/>
      <c r="B59" s="342" t="s">
        <v>2598</v>
      </c>
      <c r="C59" s="132"/>
      <c r="D59" s="133"/>
      <c r="E59" s="131"/>
      <c r="F59" s="131"/>
      <c r="G59" s="337"/>
      <c r="H59" s="299"/>
      <c r="I59" s="299"/>
      <c r="J59" s="299"/>
      <c r="K59" s="299"/>
      <c r="L59" s="299"/>
      <c r="M59" s="299"/>
      <c r="N59" s="299"/>
      <c r="O59" s="130"/>
      <c r="P59" s="342" t="s">
        <v>2606</v>
      </c>
      <c r="Q59" s="341"/>
      <c r="R59" s="11"/>
      <c r="S59" s="11"/>
      <c r="T59" s="341"/>
      <c r="U59" s="11"/>
      <c r="V59" s="702"/>
      <c r="W59" s="702"/>
      <c r="X59" s="702"/>
      <c r="Y59" s="702"/>
      <c r="Z59" s="702"/>
      <c r="AA59" s="702"/>
      <c r="AB59" s="291"/>
      <c r="AC59" s="17"/>
      <c r="AE59" s="102"/>
      <c r="AF59" s="95"/>
      <c r="AG59" s="95"/>
      <c r="AH59" s="90"/>
      <c r="AI59" s="90"/>
    </row>
    <row r="60" spans="1:58" ht="19.5" customHeight="1" x14ac:dyDescent="0.2">
      <c r="A60" s="50"/>
      <c r="B60" s="342" t="s">
        <v>2599</v>
      </c>
      <c r="C60" s="132"/>
      <c r="D60" s="133"/>
      <c r="E60" s="131"/>
      <c r="F60" s="131"/>
      <c r="G60" s="337"/>
      <c r="H60" s="299"/>
      <c r="I60" s="299"/>
      <c r="J60" s="299"/>
      <c r="K60" s="299"/>
      <c r="L60" s="299"/>
      <c r="M60" s="299"/>
      <c r="N60" s="299"/>
      <c r="O60" s="130"/>
      <c r="P60" s="342" t="s">
        <v>2607</v>
      </c>
      <c r="Q60" s="341"/>
      <c r="R60" s="341"/>
      <c r="S60" s="341"/>
      <c r="T60" s="11"/>
      <c r="U60" s="341"/>
      <c r="V60" s="291"/>
      <c r="W60" s="312"/>
      <c r="X60" s="291"/>
      <c r="Y60" s="291"/>
      <c r="Z60" s="291"/>
      <c r="AA60" s="291"/>
      <c r="AB60" s="291"/>
      <c r="AC60" s="17"/>
      <c r="AE60" s="102"/>
      <c r="AF60" s="95"/>
      <c r="AG60" s="95"/>
      <c r="AH60" s="90"/>
      <c r="AI60" s="90"/>
    </row>
    <row r="61" spans="1:58" ht="19.5" customHeight="1" x14ac:dyDescent="0.2">
      <c r="A61" s="50"/>
      <c r="B61" s="342" t="s">
        <v>2600</v>
      </c>
      <c r="C61" s="132"/>
      <c r="D61" s="133"/>
      <c r="E61" s="131"/>
      <c r="F61" s="131"/>
      <c r="G61" s="337"/>
      <c r="H61" s="299"/>
      <c r="I61" s="299"/>
      <c r="J61" s="299"/>
      <c r="K61" s="299"/>
      <c r="L61" s="299"/>
      <c r="M61" s="299"/>
      <c r="N61" s="299"/>
      <c r="O61" s="130"/>
      <c r="P61" s="342" t="s">
        <v>2608</v>
      </c>
      <c r="Q61" s="336"/>
      <c r="R61" s="133"/>
      <c r="S61" s="133"/>
      <c r="T61" s="133"/>
      <c r="U61" s="133"/>
      <c r="V61" s="142"/>
      <c r="W61" s="688" t="s">
        <v>2233</v>
      </c>
      <c r="X61" s="688"/>
      <c r="Y61" s="133"/>
      <c r="Z61" s="689" t="s">
        <v>2234</v>
      </c>
      <c r="AA61" s="689"/>
      <c r="AB61" s="142"/>
      <c r="AC61" s="17"/>
      <c r="AE61" s="102"/>
      <c r="AF61" s="95"/>
      <c r="AG61" s="95"/>
      <c r="AH61" s="90"/>
      <c r="AI61" s="90"/>
    </row>
    <row r="62" spans="1:58" ht="19.5" customHeight="1" x14ac:dyDescent="0.2">
      <c r="A62" s="50"/>
      <c r="B62" s="361" t="s">
        <v>2601</v>
      </c>
      <c r="C62" s="132"/>
      <c r="D62" s="133"/>
      <c r="E62" s="131"/>
      <c r="F62" s="131"/>
      <c r="G62" s="337"/>
      <c r="H62" s="299"/>
      <c r="I62" s="299"/>
      <c r="J62" s="299"/>
      <c r="K62" s="299"/>
      <c r="L62" s="299"/>
      <c r="M62" s="299"/>
      <c r="N62" s="299"/>
      <c r="O62" s="130"/>
      <c r="P62" s="348" t="s">
        <v>2609</v>
      </c>
      <c r="Q62" s="336"/>
      <c r="R62" s="133"/>
      <c r="S62" s="133"/>
      <c r="T62" s="133"/>
      <c r="U62" s="133"/>
      <c r="V62" s="142"/>
      <c r="W62" s="688" t="s">
        <v>2233</v>
      </c>
      <c r="X62" s="688"/>
      <c r="Y62" s="133"/>
      <c r="Z62" s="689" t="s">
        <v>2234</v>
      </c>
      <c r="AA62" s="689"/>
      <c r="AB62" s="142"/>
      <c r="AC62" s="17"/>
      <c r="AE62" s="102"/>
      <c r="AF62" s="95"/>
      <c r="AG62" s="95"/>
      <c r="AH62" s="90"/>
      <c r="AI62" s="90"/>
    </row>
    <row r="63" spans="1:58" ht="19.5" customHeight="1" x14ac:dyDescent="0.2">
      <c r="A63" s="50"/>
      <c r="B63" s="348" t="s">
        <v>2602</v>
      </c>
      <c r="C63" s="132"/>
      <c r="D63" s="133"/>
      <c r="E63" s="131"/>
      <c r="F63" s="131"/>
      <c r="G63" s="337"/>
      <c r="H63" s="299"/>
      <c r="I63" s="299"/>
      <c r="J63" s="299"/>
      <c r="K63" s="299"/>
      <c r="L63" s="299"/>
      <c r="M63" s="299"/>
      <c r="N63" s="299"/>
      <c r="O63" s="130"/>
      <c r="P63" s="342" t="s">
        <v>2610</v>
      </c>
      <c r="Q63" s="336"/>
      <c r="R63" s="133"/>
      <c r="S63" s="133"/>
      <c r="T63" s="133"/>
      <c r="U63" s="133"/>
      <c r="V63" s="142"/>
      <c r="W63" s="688" t="s">
        <v>2233</v>
      </c>
      <c r="X63" s="688"/>
      <c r="Y63" s="133"/>
      <c r="Z63" s="689" t="s">
        <v>2234</v>
      </c>
      <c r="AA63" s="689"/>
      <c r="AB63" s="142"/>
      <c r="AC63" s="17"/>
      <c r="AE63" s="102"/>
      <c r="AF63" s="95"/>
      <c r="AG63" s="95"/>
      <c r="AH63" s="90"/>
      <c r="AI63" s="90"/>
    </row>
    <row r="64" spans="1:58" ht="9.75" customHeight="1" x14ac:dyDescent="0.2">
      <c r="A64" s="50"/>
      <c r="B64" s="303"/>
      <c r="C64" s="145"/>
      <c r="D64" s="62"/>
      <c r="E64" s="58"/>
      <c r="F64" s="58"/>
      <c r="G64" s="316"/>
      <c r="H64" s="335"/>
      <c r="I64" s="335"/>
      <c r="J64" s="335"/>
      <c r="K64" s="335"/>
      <c r="L64" s="335"/>
      <c r="M64" s="335"/>
      <c r="N64" s="335"/>
      <c r="O64" s="130"/>
      <c r="P64" s="305"/>
      <c r="Q64"/>
      <c r="R64" s="142"/>
      <c r="S64" s="142"/>
      <c r="T64" s="142"/>
      <c r="U64" s="142"/>
      <c r="V64" s="142"/>
      <c r="W64" s="306"/>
      <c r="X64" s="301"/>
      <c r="Y64" s="133"/>
      <c r="Z64" s="137"/>
      <c r="AA64" s="143"/>
      <c r="AB64" s="142"/>
      <c r="AC64" s="17"/>
      <c r="AE64" s="102"/>
      <c r="AF64" s="95"/>
      <c r="AG64" s="95"/>
      <c r="AH64" s="90"/>
      <c r="AI64" s="90"/>
    </row>
    <row r="65" spans="1:35" ht="19.5" customHeight="1" x14ac:dyDescent="0.2">
      <c r="A65" s="50"/>
      <c r="B65" s="310" t="s">
        <v>2533</v>
      </c>
      <c r="C65" s="303"/>
      <c r="D65" s="311"/>
      <c r="E65" s="549" t="s">
        <v>2534</v>
      </c>
      <c r="F65" s="307"/>
      <c r="G65" s="308"/>
      <c r="H65" s="522"/>
      <c r="I65" s="522"/>
      <c r="J65" s="522"/>
      <c r="K65" s="522"/>
      <c r="L65" s="309"/>
      <c r="M65" s="309"/>
      <c r="N65" s="309"/>
      <c r="O65" s="130"/>
      <c r="P65" s="304"/>
      <c r="Q65" s="304"/>
      <c r="R65" s="321"/>
      <c r="S65" s="321"/>
      <c r="T65" s="311"/>
      <c r="U65" s="311"/>
      <c r="V65" s="311"/>
      <c r="W65" s="326"/>
      <c r="X65" s="346"/>
      <c r="Y65" s="62"/>
      <c r="Z65" s="140"/>
      <c r="AA65" s="104"/>
      <c r="AB65" s="321"/>
      <c r="AC65" s="17"/>
      <c r="AE65" s="102"/>
      <c r="AF65" s="95"/>
      <c r="AG65" s="95"/>
      <c r="AH65" s="90"/>
      <c r="AI65" s="90"/>
    </row>
    <row r="66" spans="1:35" ht="19.5" customHeight="1" x14ac:dyDescent="0.2">
      <c r="A66" s="50"/>
      <c r="B66" s="349" t="s">
        <v>2579</v>
      </c>
      <c r="C66" s="317"/>
      <c r="D66" s="133"/>
      <c r="E66" s="318"/>
      <c r="F66" s="318"/>
      <c r="G66" s="300"/>
      <c r="H66" s="298"/>
      <c r="I66" s="298"/>
      <c r="J66" s="298"/>
      <c r="K66" s="298"/>
      <c r="L66" s="319"/>
      <c r="M66" s="319"/>
      <c r="N66" s="362" t="s">
        <v>2266</v>
      </c>
      <c r="O66" s="320"/>
      <c r="P66" s="349" t="s">
        <v>2265</v>
      </c>
      <c r="Q66" s="317"/>
      <c r="R66" s="324"/>
      <c r="S66" s="318"/>
      <c r="T66" s="57"/>
      <c r="U66" s="325"/>
      <c r="V66" s="322"/>
      <c r="W66" s="319"/>
      <c r="X66" s="319"/>
      <c r="Y66" s="319"/>
      <c r="Z66" s="319"/>
      <c r="AA66" s="319"/>
      <c r="AB66" s="362" t="s">
        <v>2266</v>
      </c>
      <c r="AC66" s="17"/>
      <c r="AE66" s="93"/>
      <c r="AF66" s="11"/>
      <c r="AG66" s="11"/>
      <c r="AH66" s="90"/>
      <c r="AI66" s="90"/>
    </row>
    <row r="67" spans="1:35" ht="19.5" customHeight="1" x14ac:dyDescent="0.2">
      <c r="A67" s="50"/>
      <c r="B67" s="342" t="s">
        <v>2264</v>
      </c>
      <c r="C67" s="132"/>
      <c r="D67" s="133"/>
      <c r="E67" s="131"/>
      <c r="F67" s="131"/>
      <c r="G67" s="300"/>
      <c r="H67" s="298"/>
      <c r="I67" s="298"/>
      <c r="J67" s="298"/>
      <c r="K67" s="298"/>
      <c r="L67" s="298"/>
      <c r="M67" s="298"/>
      <c r="N67" s="297" t="s">
        <v>2266</v>
      </c>
      <c r="O67" s="297"/>
      <c r="P67" s="131"/>
      <c r="Q67" s="142"/>
      <c r="R67" s="142"/>
      <c r="S67" s="142"/>
      <c r="T67" s="142"/>
      <c r="U67" s="142"/>
      <c r="V67" s="142"/>
      <c r="W67" s="133"/>
      <c r="X67" s="136"/>
      <c r="Y67" s="133"/>
      <c r="Z67" s="137"/>
      <c r="AA67" s="143"/>
      <c r="AB67" s="142"/>
      <c r="AC67" s="17"/>
      <c r="AE67" s="93"/>
      <c r="AF67" s="11"/>
      <c r="AG67" s="11"/>
      <c r="AH67" s="90"/>
      <c r="AI67" s="90"/>
    </row>
    <row r="68" spans="1:35" ht="19.5" customHeight="1" x14ac:dyDescent="0.2">
      <c r="A68" s="50"/>
      <c r="M68" s="1"/>
      <c r="N68" s="364"/>
      <c r="O68" s="130"/>
      <c r="P68" s="58"/>
      <c r="Q68" s="321"/>
      <c r="R68" s="321"/>
      <c r="S68" s="321"/>
      <c r="T68" s="321"/>
      <c r="U68" s="321"/>
      <c r="V68" s="321"/>
      <c r="W68" s="62"/>
      <c r="X68" s="63"/>
      <c r="Y68" s="62"/>
      <c r="Z68" s="140"/>
      <c r="AA68" s="104"/>
      <c r="AB68" s="321"/>
      <c r="AC68" s="17"/>
      <c r="AE68" s="93"/>
      <c r="AF68" s="11"/>
      <c r="AG68" s="11"/>
      <c r="AH68" s="90"/>
      <c r="AI68" s="90"/>
    </row>
    <row r="69" spans="1:35" ht="19.5" customHeight="1" x14ac:dyDescent="0.2">
      <c r="A69" s="50"/>
      <c r="B69" s="365" t="s">
        <v>2564</v>
      </c>
      <c r="C69" s="365"/>
      <c r="D69" s="365"/>
      <c r="E69" s="365"/>
      <c r="F69" s="365"/>
      <c r="G69" s="365"/>
      <c r="H69" s="365"/>
      <c r="I69" s="365"/>
      <c r="J69" s="125" t="s">
        <v>2233</v>
      </c>
      <c r="K69" s="366" t="s">
        <v>2234</v>
      </c>
      <c r="L69" s="365"/>
      <c r="M69" s="788" t="s">
        <v>2574</v>
      </c>
      <c r="N69" s="788"/>
      <c r="O69" s="788"/>
      <c r="P69" s="788"/>
      <c r="Q69" s="788"/>
      <c r="R69" s="788"/>
      <c r="S69" s="788"/>
      <c r="T69" s="788"/>
      <c r="U69" s="788"/>
      <c r="V69" s="788"/>
      <c r="W69" s="788"/>
      <c r="X69" s="788"/>
      <c r="Y69" s="367" t="s">
        <v>2497</v>
      </c>
      <c r="Z69" s="367"/>
      <c r="AA69" s="367"/>
      <c r="AB69" s="367"/>
      <c r="AC69" s="17"/>
      <c r="AE69" s="93"/>
      <c r="AF69" s="11"/>
      <c r="AG69" s="11"/>
      <c r="AH69" s="90"/>
      <c r="AI69" s="90"/>
    </row>
    <row r="70" spans="1:35" ht="19.5" customHeight="1" x14ac:dyDescent="0.2">
      <c r="A70" s="50"/>
      <c r="B70" s="343" t="s">
        <v>2235</v>
      </c>
      <c r="C70" s="313"/>
      <c r="D70" s="313"/>
      <c r="E70" s="785" t="s">
        <v>2236</v>
      </c>
      <c r="F70" s="785"/>
      <c r="G70" s="49"/>
      <c r="H70" s="133"/>
      <c r="I70" s="771" t="s">
        <v>2237</v>
      </c>
      <c r="J70" s="771"/>
      <c r="K70" s="771"/>
      <c r="L70" s="771"/>
      <c r="M70" s="771"/>
      <c r="N70" s="128"/>
      <c r="O70" s="302"/>
      <c r="P70" s="771" t="s">
        <v>2238</v>
      </c>
      <c r="Q70" s="771"/>
      <c r="R70" s="771"/>
      <c r="S70" s="771"/>
      <c r="T70" s="771"/>
      <c r="U70" s="128"/>
      <c r="V70" s="702"/>
      <c r="W70" s="702"/>
      <c r="X70" s="702"/>
      <c r="Y70" s="702"/>
      <c r="Z70" s="702"/>
      <c r="AA70" s="702"/>
      <c r="AB70" s="291"/>
      <c r="AC70" s="17"/>
      <c r="AE70" s="102"/>
      <c r="AF70" s="92"/>
    </row>
    <row r="71" spans="1:35" ht="19.5" customHeight="1" x14ac:dyDescent="0.2">
      <c r="A71" s="50"/>
      <c r="B71" s="131" t="s">
        <v>2267</v>
      </c>
      <c r="C71" s="133"/>
      <c r="D71" s="133"/>
      <c r="E71" s="133"/>
      <c r="F71" s="133"/>
      <c r="G71" s="49"/>
      <c r="H71" s="133"/>
      <c r="I71" s="771" t="s">
        <v>2268</v>
      </c>
      <c r="J71" s="771"/>
      <c r="K71" s="771"/>
      <c r="L71" s="771"/>
      <c r="M71" s="771"/>
      <c r="N71" s="128"/>
      <c r="O71" s="302"/>
      <c r="P71" s="771" t="s">
        <v>2269</v>
      </c>
      <c r="Q71" s="771"/>
      <c r="R71" s="771"/>
      <c r="S71" s="771"/>
      <c r="T71" s="771"/>
      <c r="U71" s="128"/>
      <c r="V71" s="702"/>
      <c r="W71" s="702"/>
      <c r="X71" s="702"/>
      <c r="Y71" s="702"/>
      <c r="Z71" s="702"/>
      <c r="AA71" s="702"/>
      <c r="AB71" s="291"/>
      <c r="AC71" s="17"/>
      <c r="AE71" s="93"/>
      <c r="AF71" s="11"/>
      <c r="AG71" s="11"/>
      <c r="AH71" s="90"/>
      <c r="AI71" s="90"/>
    </row>
    <row r="72" spans="1:35" ht="19.5" customHeight="1" x14ac:dyDescent="0.2">
      <c r="A72" s="50"/>
      <c r="B72" s="61" t="s">
        <v>2270</v>
      </c>
      <c r="C72" s="133"/>
      <c r="D72" s="133"/>
      <c r="E72" s="133"/>
      <c r="F72" s="133"/>
      <c r="G72" s="62"/>
      <c r="H72" s="133"/>
      <c r="I72" s="771" t="s">
        <v>2233</v>
      </c>
      <c r="J72" s="771"/>
      <c r="K72" s="771"/>
      <c r="L72" s="771"/>
      <c r="M72" s="771"/>
      <c r="N72" s="128"/>
      <c r="O72" s="302"/>
      <c r="P72" s="771" t="s">
        <v>2234</v>
      </c>
      <c r="Q72" s="771"/>
      <c r="R72" s="771"/>
      <c r="S72" s="771"/>
      <c r="T72" s="771"/>
      <c r="U72" s="128"/>
      <c r="V72" s="291"/>
      <c r="W72" s="291"/>
      <c r="X72" s="291"/>
      <c r="Y72" s="291"/>
      <c r="Z72" s="291"/>
      <c r="AA72" s="291"/>
      <c r="AB72" s="291"/>
      <c r="AC72" s="17"/>
      <c r="AE72" s="93"/>
      <c r="AF72" s="11"/>
      <c r="AG72" s="11"/>
      <c r="AH72" s="90"/>
      <c r="AI72" s="90"/>
    </row>
    <row r="73" spans="1:35" ht="19.5" customHeight="1" x14ac:dyDescent="0.2">
      <c r="A73" s="50"/>
      <c r="B73" s="61" t="s">
        <v>2278</v>
      </c>
      <c r="C73" s="133"/>
      <c r="D73" s="133"/>
      <c r="E73" s="133"/>
      <c r="F73" s="133"/>
      <c r="G73" s="62"/>
      <c r="H73" s="133"/>
      <c r="I73" s="771" t="s">
        <v>2233</v>
      </c>
      <c r="J73" s="771"/>
      <c r="K73" s="771"/>
      <c r="L73" s="771"/>
      <c r="M73" s="771"/>
      <c r="N73" s="128"/>
      <c r="O73" s="302"/>
      <c r="P73" s="771" t="s">
        <v>2234</v>
      </c>
      <c r="Q73" s="771"/>
      <c r="R73" s="771"/>
      <c r="S73" s="771"/>
      <c r="T73" s="771"/>
      <c r="U73" s="128"/>
      <c r="V73" s="291"/>
      <c r="W73" s="291"/>
      <c r="X73" s="291"/>
      <c r="Y73" s="291"/>
      <c r="Z73" s="291"/>
      <c r="AA73" s="291"/>
      <c r="AB73" s="291"/>
      <c r="AC73" s="17"/>
      <c r="AE73" s="93"/>
      <c r="AF73" s="11"/>
      <c r="AG73" s="11"/>
      <c r="AH73" s="90"/>
      <c r="AI73" s="90"/>
    </row>
    <row r="74" spans="1:35" ht="19.5" customHeight="1" x14ac:dyDescent="0.2">
      <c r="A74" s="50"/>
      <c r="B74" s="133" t="s">
        <v>2243</v>
      </c>
      <c r="C74" s="132"/>
      <c r="D74" s="133"/>
      <c r="E74" s="131"/>
      <c r="F74" s="136" t="s">
        <v>2244</v>
      </c>
      <c r="G74" s="133"/>
      <c r="H74" s="133"/>
      <c r="I74" s="771" t="s">
        <v>2271</v>
      </c>
      <c r="J74" s="771"/>
      <c r="K74" s="771"/>
      <c r="L74" s="771"/>
      <c r="M74" s="771"/>
      <c r="N74" s="128"/>
      <c r="O74" s="302"/>
      <c r="P74" s="771" t="s">
        <v>2246</v>
      </c>
      <c r="Q74" s="771"/>
      <c r="R74" s="771"/>
      <c r="S74" s="771"/>
      <c r="T74" s="771"/>
      <c r="U74" s="128"/>
      <c r="V74" s="702"/>
      <c r="W74" s="702"/>
      <c r="X74" s="702"/>
      <c r="Y74" s="702"/>
      <c r="Z74" s="702"/>
      <c r="AA74" s="702"/>
      <c r="AB74" s="291"/>
      <c r="AC74" s="17"/>
      <c r="AE74" s="93"/>
      <c r="AF74" s="11"/>
      <c r="AG74" s="11"/>
      <c r="AH74" s="90"/>
      <c r="AI74" s="90"/>
    </row>
    <row r="75" spans="1:35" ht="19.5" customHeight="1" x14ac:dyDescent="0.2">
      <c r="A75" s="50"/>
      <c r="B75" s="133" t="s">
        <v>2272</v>
      </c>
      <c r="C75" s="133"/>
      <c r="D75" s="133"/>
      <c r="E75" s="133"/>
      <c r="F75" s="136"/>
      <c r="G75" s="128"/>
      <c r="H75" s="138"/>
      <c r="I75" s="771" t="s">
        <v>2233</v>
      </c>
      <c r="J75" s="771"/>
      <c r="K75" s="771"/>
      <c r="L75" s="771"/>
      <c r="M75" s="771"/>
      <c r="N75" s="62"/>
      <c r="O75" s="302"/>
      <c r="P75" s="771" t="s">
        <v>2234</v>
      </c>
      <c r="Q75" s="771"/>
      <c r="R75" s="771"/>
      <c r="S75" s="771"/>
      <c r="T75" s="771"/>
      <c r="U75" s="128"/>
      <c r="V75" s="702"/>
      <c r="W75" s="702"/>
      <c r="X75" s="702"/>
      <c r="Y75" s="702"/>
      <c r="Z75" s="702"/>
      <c r="AA75" s="702"/>
      <c r="AB75" s="291"/>
      <c r="AC75" s="17"/>
      <c r="AE75" s="93"/>
      <c r="AF75" s="11"/>
      <c r="AG75" s="11"/>
      <c r="AH75" s="90"/>
      <c r="AI75" s="90"/>
    </row>
    <row r="76" spans="1:35" ht="19.5" customHeight="1" x14ac:dyDescent="0.2">
      <c r="A76" s="50"/>
      <c r="B76" s="533" t="s">
        <v>2585</v>
      </c>
      <c r="C76" s="533"/>
      <c r="D76" s="533"/>
      <c r="E76" s="533"/>
      <c r="F76" s="518"/>
      <c r="G76" s="544"/>
      <c r="H76" s="544"/>
      <c r="I76" s="544" t="s">
        <v>2567</v>
      </c>
      <c r="J76" s="544"/>
      <c r="K76" s="544"/>
      <c r="L76" s="544"/>
      <c r="M76" s="544"/>
      <c r="N76" s="633"/>
      <c r="O76" s="544" t="s">
        <v>2570</v>
      </c>
      <c r="P76" s="544"/>
      <c r="Q76" s="544"/>
      <c r="R76" s="544"/>
      <c r="S76" s="544"/>
      <c r="T76" s="544"/>
      <c r="U76" s="634"/>
      <c r="V76" s="291"/>
      <c r="W76" s="291"/>
      <c r="X76" s="291"/>
      <c r="Y76" s="291"/>
      <c r="Z76" s="291"/>
      <c r="AA76" s="291"/>
      <c r="AB76" s="291"/>
      <c r="AC76" s="17"/>
      <c r="AE76" s="93"/>
      <c r="AF76" s="11"/>
      <c r="AG76" s="11"/>
      <c r="AH76" s="90"/>
      <c r="AI76" s="90"/>
    </row>
    <row r="77" spans="1:35" ht="19.5" customHeight="1" x14ac:dyDescent="0.2">
      <c r="A77" s="50"/>
      <c r="B77" s="131" t="s">
        <v>2255</v>
      </c>
      <c r="C77" s="132"/>
      <c r="D77" s="133"/>
      <c r="E77" s="131"/>
      <c r="F77" s="128"/>
      <c r="G77" s="128"/>
      <c r="H77" s="138"/>
      <c r="I77" s="133"/>
      <c r="J77" s="133"/>
      <c r="K77" s="133"/>
      <c r="L77" s="133"/>
      <c r="M77" s="136" t="s">
        <v>2233</v>
      </c>
      <c r="N77" s="62"/>
      <c r="O77" s="302"/>
      <c r="P77" s="771" t="s">
        <v>2234</v>
      </c>
      <c r="Q77" s="771"/>
      <c r="R77" s="771"/>
      <c r="S77" s="771"/>
      <c r="T77" s="771"/>
      <c r="U77" s="62"/>
      <c r="V77" s="702"/>
      <c r="W77" s="702"/>
      <c r="X77" s="702"/>
      <c r="Y77" s="702"/>
      <c r="Z77" s="702"/>
      <c r="AA77" s="702"/>
      <c r="AB77" s="291"/>
      <c r="AC77" s="17"/>
      <c r="AE77" s="93"/>
      <c r="AF77" s="11"/>
      <c r="AG77" s="11"/>
      <c r="AH77" s="90"/>
      <c r="AI77" s="90"/>
    </row>
    <row r="78" spans="1:35" ht="19.5" customHeight="1" x14ac:dyDescent="0.2">
      <c r="A78" s="50"/>
      <c r="B78" s="131" t="s">
        <v>2256</v>
      </c>
      <c r="C78" s="132"/>
      <c r="D78" s="133"/>
      <c r="E78" s="131"/>
      <c r="F78" s="128"/>
      <c r="G78" s="128"/>
      <c r="H78" s="771" t="s">
        <v>2273</v>
      </c>
      <c r="I78" s="771"/>
      <c r="J78" s="771"/>
      <c r="K78" s="771"/>
      <c r="L78" s="771"/>
      <c r="M78" s="771"/>
      <c r="N78" s="128"/>
      <c r="O78" s="302"/>
      <c r="P78" s="771" t="s">
        <v>2258</v>
      </c>
      <c r="Q78" s="771"/>
      <c r="R78" s="771"/>
      <c r="S78" s="771"/>
      <c r="T78" s="771"/>
      <c r="U78" s="62"/>
      <c r="V78" s="291"/>
      <c r="W78" s="291"/>
      <c r="X78" s="291"/>
      <c r="Y78" s="291"/>
      <c r="Z78" s="291"/>
      <c r="AA78" s="291"/>
      <c r="AB78" s="291"/>
      <c r="AC78" s="17"/>
      <c r="AE78" s="93"/>
      <c r="AF78" s="11"/>
      <c r="AG78" s="11"/>
      <c r="AH78" s="90"/>
      <c r="AI78" s="90"/>
    </row>
    <row r="79" spans="1:35" ht="6" customHeight="1" x14ac:dyDescent="0.2">
      <c r="A79" s="50"/>
      <c r="B79" s="61"/>
      <c r="C79" s="132"/>
      <c r="D79" s="133"/>
      <c r="E79" s="131"/>
      <c r="F79" s="128"/>
      <c r="G79" s="128"/>
      <c r="H79" s="136"/>
      <c r="I79" s="136"/>
      <c r="J79" s="136"/>
      <c r="K79" s="136"/>
      <c r="L79" s="136"/>
      <c r="M79" s="136"/>
      <c r="N79" s="128"/>
      <c r="O79" s="66"/>
      <c r="P79" s="136"/>
      <c r="Q79" s="136"/>
      <c r="R79" s="136"/>
      <c r="S79" s="136"/>
      <c r="T79" s="136"/>
      <c r="U79" s="62"/>
      <c r="V79" s="312"/>
      <c r="W79" s="291"/>
      <c r="X79" s="291"/>
      <c r="Y79" s="291"/>
      <c r="Z79" s="291"/>
      <c r="AA79" s="291"/>
      <c r="AB79" s="291"/>
      <c r="AC79" s="17"/>
      <c r="AE79" s="93"/>
      <c r="AF79" s="11"/>
      <c r="AG79" s="11"/>
      <c r="AH79" s="90"/>
      <c r="AI79" s="90"/>
    </row>
    <row r="80" spans="1:35" ht="19.5" customHeight="1" x14ac:dyDescent="0.2">
      <c r="A80" s="50"/>
      <c r="B80" s="644" t="s">
        <v>2572</v>
      </c>
      <c r="C80" s="132"/>
      <c r="D80" s="133"/>
      <c r="E80" s="131"/>
      <c r="F80" s="128"/>
      <c r="G80" s="128"/>
      <c r="H80" s="734"/>
      <c r="I80" s="734"/>
      <c r="J80" s="734"/>
      <c r="K80" s="734"/>
      <c r="L80" s="734"/>
      <c r="M80" s="734"/>
      <c r="N80" s="734"/>
      <c r="O80" s="360"/>
      <c r="P80" s="516" t="s">
        <v>2571</v>
      </c>
      <c r="Q80" s="132"/>
      <c r="R80" s="133"/>
      <c r="S80" s="131"/>
      <c r="T80" s="131"/>
      <c r="U80" s="300"/>
      <c r="V80" s="734"/>
      <c r="W80" s="734"/>
      <c r="X80" s="734"/>
      <c r="Y80" s="734"/>
      <c r="Z80" s="734"/>
      <c r="AA80" s="734"/>
      <c r="AB80" s="734"/>
      <c r="AC80" s="17"/>
      <c r="AE80" s="93"/>
      <c r="AF80" s="11"/>
      <c r="AG80" s="11"/>
      <c r="AH80" s="90"/>
      <c r="AI80" s="90"/>
    </row>
    <row r="81" spans="1:35" ht="19.5" customHeight="1" x14ac:dyDescent="0.2">
      <c r="A81" s="50"/>
      <c r="B81" s="644" t="s">
        <v>2562</v>
      </c>
      <c r="C81" s="132"/>
      <c r="D81" s="133"/>
      <c r="E81" s="131"/>
      <c r="F81" s="131"/>
      <c r="G81" s="337"/>
      <c r="H81" s="734"/>
      <c r="I81" s="734"/>
      <c r="J81" s="734"/>
      <c r="K81" s="734"/>
      <c r="L81" s="734"/>
      <c r="M81" s="734"/>
      <c r="N81" s="734"/>
      <c r="O81" s="66"/>
      <c r="P81" s="644" t="s">
        <v>2582</v>
      </c>
      <c r="Q81" s="132"/>
      <c r="R81" s="133"/>
      <c r="S81" s="131"/>
      <c r="T81" s="131"/>
      <c r="U81" s="300"/>
      <c r="V81" s="734"/>
      <c r="W81" s="734"/>
      <c r="X81" s="734"/>
      <c r="Y81" s="734"/>
      <c r="Z81" s="734"/>
      <c r="AA81" s="734"/>
      <c r="AB81" s="734"/>
      <c r="AC81" s="17"/>
      <c r="AE81" s="93"/>
      <c r="AF81" s="11"/>
      <c r="AG81" s="11"/>
      <c r="AH81" s="90"/>
      <c r="AI81" s="90"/>
    </row>
    <row r="82" spans="1:35" ht="19.5" customHeight="1" x14ac:dyDescent="0.2">
      <c r="A82" s="50"/>
      <c r="B82" s="342" t="s">
        <v>2275</v>
      </c>
      <c r="C82" s="132"/>
      <c r="D82" s="133"/>
      <c r="E82" s="131"/>
      <c r="F82" s="131"/>
      <c r="G82" s="337"/>
      <c r="H82" s="734"/>
      <c r="I82" s="734"/>
      <c r="J82" s="734"/>
      <c r="K82" s="734"/>
      <c r="L82" s="734"/>
      <c r="M82" s="734"/>
      <c r="N82" s="734"/>
      <c r="O82" s="130"/>
      <c r="P82" s="342" t="s">
        <v>1825</v>
      </c>
      <c r="Q82" s="132"/>
      <c r="R82" s="133"/>
      <c r="S82" s="131"/>
      <c r="T82" s="131"/>
      <c r="U82" s="300"/>
      <c r="V82" s="299"/>
      <c r="W82" s="299"/>
      <c r="X82" s="299"/>
      <c r="Y82" s="299"/>
      <c r="Z82" s="299"/>
      <c r="AA82" s="299"/>
      <c r="AB82" s="299"/>
      <c r="AC82" s="17"/>
      <c r="AE82" s="93"/>
      <c r="AF82" s="11"/>
      <c r="AG82" s="11"/>
      <c r="AH82" s="90"/>
      <c r="AI82" s="90"/>
    </row>
    <row r="83" spans="1:35" ht="19.5" customHeight="1" x14ac:dyDescent="0.2">
      <c r="A83" s="50"/>
      <c r="B83" s="342" t="s">
        <v>2276</v>
      </c>
      <c r="C83" s="132"/>
      <c r="D83" s="133"/>
      <c r="E83" s="131"/>
      <c r="F83" s="131"/>
      <c r="G83" s="337"/>
      <c r="H83" s="734"/>
      <c r="I83" s="734"/>
      <c r="J83" s="734"/>
      <c r="K83" s="734"/>
      <c r="L83" s="734"/>
      <c r="M83" s="734"/>
      <c r="N83" s="734"/>
      <c r="O83" s="130"/>
      <c r="P83" s="131" t="s">
        <v>2583</v>
      </c>
      <c r="Q83" s="133"/>
      <c r="R83" s="133"/>
      <c r="S83" s="133"/>
      <c r="T83" s="133"/>
      <c r="U83" s="142"/>
      <c r="V83" s="299"/>
      <c r="W83" s="299"/>
      <c r="X83" s="299"/>
      <c r="Y83" s="299"/>
      <c r="Z83" s="299"/>
      <c r="AA83" s="299"/>
      <c r="AB83" s="299"/>
      <c r="AC83" s="17"/>
      <c r="AE83" s="93"/>
      <c r="AF83" s="11"/>
      <c r="AG83" s="11"/>
      <c r="AH83" s="90"/>
      <c r="AI83" s="90"/>
    </row>
    <row r="84" spans="1:35" ht="8.25" customHeight="1" x14ac:dyDescent="0.2">
      <c r="A84" s="50"/>
      <c r="M84" s="1"/>
      <c r="O84" s="130"/>
      <c r="P84" s="131"/>
      <c r="Q84" s="142"/>
      <c r="R84" s="142"/>
      <c r="S84" s="142"/>
      <c r="T84" s="142"/>
      <c r="U84" s="142"/>
      <c r="V84" s="142"/>
      <c r="W84" s="133"/>
      <c r="X84" s="136"/>
      <c r="Y84" s="133"/>
      <c r="Z84" s="137"/>
      <c r="AA84" s="143"/>
      <c r="AB84" s="142"/>
      <c r="AC84" s="17"/>
      <c r="AE84" s="93"/>
      <c r="AF84" s="11"/>
      <c r="AG84" s="11"/>
      <c r="AH84" s="90"/>
      <c r="AI84" s="90"/>
    </row>
    <row r="85" spans="1:35" ht="19.5" customHeight="1" x14ac:dyDescent="0.2">
      <c r="A85" s="50"/>
      <c r="B85" s="310" t="s">
        <v>2318</v>
      </c>
      <c r="C85" s="303"/>
      <c r="D85" s="311"/>
      <c r="E85" s="549" t="s">
        <v>2534</v>
      </c>
      <c r="F85" s="307"/>
      <c r="G85" s="308"/>
      <c r="H85" s="522"/>
      <c r="I85" s="522"/>
      <c r="J85" s="522"/>
      <c r="K85" s="522"/>
      <c r="L85" s="309"/>
      <c r="M85" s="309"/>
      <c r="N85" s="309"/>
      <c r="O85" s="130"/>
      <c r="P85" s="58"/>
      <c r="Q85" s="311"/>
      <c r="R85" s="321"/>
      <c r="S85" s="321"/>
      <c r="T85" s="321"/>
      <c r="U85" s="321"/>
      <c r="V85" s="321"/>
      <c r="W85" s="62"/>
      <c r="X85" s="329"/>
      <c r="Y85" s="62"/>
      <c r="Z85" s="140"/>
      <c r="AA85" s="104"/>
      <c r="AB85" s="321"/>
      <c r="AC85" s="17"/>
      <c r="AE85" s="93"/>
      <c r="AF85" s="11"/>
      <c r="AG85" s="11"/>
      <c r="AH85" s="90"/>
      <c r="AI85" s="90"/>
    </row>
    <row r="86" spans="1:35" ht="19.5" customHeight="1" x14ac:dyDescent="0.2">
      <c r="A86" s="50"/>
      <c r="B86" s="645" t="s">
        <v>2579</v>
      </c>
      <c r="C86" s="317"/>
      <c r="D86" s="133"/>
      <c r="E86" s="318"/>
      <c r="F86" s="318"/>
      <c r="G86" s="300"/>
      <c r="H86" s="298"/>
      <c r="I86" s="298"/>
      <c r="J86" s="298"/>
      <c r="K86" s="298"/>
      <c r="L86" s="319"/>
      <c r="M86" s="319"/>
      <c r="N86" s="320" t="s">
        <v>2266</v>
      </c>
      <c r="O86" s="327"/>
      <c r="P86" s="349" t="s">
        <v>2265</v>
      </c>
      <c r="Q86" s="118"/>
      <c r="R86" s="324"/>
      <c r="S86" s="318"/>
      <c r="T86" s="318"/>
      <c r="U86" s="328"/>
      <c r="V86" s="319"/>
      <c r="W86" s="319"/>
      <c r="X86" s="322"/>
      <c r="Y86" s="319"/>
      <c r="Z86" s="319"/>
      <c r="AA86" s="319"/>
      <c r="AB86" s="362" t="s">
        <v>2266</v>
      </c>
      <c r="AC86" s="17"/>
      <c r="AE86" s="93"/>
      <c r="AF86" s="11"/>
      <c r="AG86" s="11"/>
      <c r="AH86" s="90"/>
      <c r="AI86" s="90"/>
    </row>
    <row r="87" spans="1:35" ht="19.5" customHeight="1" x14ac:dyDescent="0.2">
      <c r="A87" s="50"/>
      <c r="B87" s="342" t="s">
        <v>2264</v>
      </c>
      <c r="C87" s="132"/>
      <c r="D87" s="133"/>
      <c r="E87" s="131"/>
      <c r="F87" s="131"/>
      <c r="G87" s="300"/>
      <c r="H87" s="298"/>
      <c r="I87" s="298"/>
      <c r="J87" s="298"/>
      <c r="K87" s="298"/>
      <c r="L87" s="298"/>
      <c r="M87" s="298"/>
      <c r="N87" s="357" t="s">
        <v>2266</v>
      </c>
      <c r="O87" s="130"/>
      <c r="P87" s="131"/>
      <c r="Q87" s="142"/>
      <c r="R87" s="142"/>
      <c r="S87" s="142"/>
      <c r="T87" s="142"/>
      <c r="U87" s="142"/>
      <c r="V87" s="142"/>
      <c r="W87" s="133"/>
      <c r="X87" s="136"/>
      <c r="Y87" s="133"/>
      <c r="Z87" s="137"/>
      <c r="AA87" s="143"/>
      <c r="AB87" s="142"/>
      <c r="AC87" s="17"/>
      <c r="AE87" s="93"/>
      <c r="AF87" s="11"/>
      <c r="AG87" s="11"/>
      <c r="AH87" s="90"/>
      <c r="AI87" s="90"/>
    </row>
    <row r="88" spans="1:35" ht="19.5" customHeight="1" x14ac:dyDescent="0.2">
      <c r="A88" s="50"/>
      <c r="C88" s="107"/>
      <c r="D88" s="49"/>
      <c r="E88" s="61"/>
      <c r="F88" s="61"/>
      <c r="G88" s="315"/>
      <c r="H88" s="315"/>
      <c r="I88" s="315"/>
      <c r="J88" s="315"/>
      <c r="K88" s="315"/>
      <c r="L88" s="315"/>
      <c r="M88" s="315"/>
      <c r="N88" s="297"/>
      <c r="O88" s="130"/>
      <c r="P88" s="61"/>
      <c r="Q88" s="51"/>
      <c r="R88" s="51"/>
      <c r="S88" s="51"/>
      <c r="T88" s="51"/>
      <c r="U88" s="51"/>
      <c r="V88" s="51"/>
      <c r="W88" s="49"/>
      <c r="X88" s="60"/>
      <c r="Y88" s="49"/>
      <c r="Z88" s="64"/>
      <c r="AA88" s="52"/>
      <c r="AB88" s="51"/>
      <c r="AC88" s="17"/>
      <c r="AE88" s="93"/>
      <c r="AF88" s="11"/>
      <c r="AG88" s="11"/>
      <c r="AH88" s="90"/>
      <c r="AI88" s="90"/>
    </row>
    <row r="89" spans="1:35" ht="19.5" customHeight="1" x14ac:dyDescent="0.2">
      <c r="A89" s="50"/>
      <c r="B89" s="365" t="s">
        <v>2288</v>
      </c>
      <c r="C89" s="365"/>
      <c r="D89" s="365"/>
      <c r="E89" s="365"/>
      <c r="F89" s="365"/>
      <c r="G89" s="365"/>
      <c r="H89" s="365"/>
      <c r="I89" s="365"/>
      <c r="J89" s="465" t="s">
        <v>2233</v>
      </c>
      <c r="K89" s="466" t="s">
        <v>2234</v>
      </c>
      <c r="L89" s="365"/>
      <c r="M89" s="367" t="s">
        <v>2321</v>
      </c>
      <c r="N89" s="365"/>
      <c r="O89" s="365"/>
      <c r="P89" s="365"/>
      <c r="Q89" s="365"/>
      <c r="R89" s="365"/>
      <c r="S89" s="365"/>
      <c r="T89" s="365"/>
      <c r="U89" s="365"/>
      <c r="V89" s="684" t="s">
        <v>2497</v>
      </c>
      <c r="W89" s="684"/>
      <c r="X89" s="684"/>
      <c r="Y89" s="684"/>
      <c r="Z89" s="684"/>
      <c r="AA89" s="684"/>
      <c r="AB89" s="684"/>
      <c r="AC89" s="17"/>
      <c r="AE89" s="93"/>
      <c r="AF89" s="11"/>
      <c r="AG89" s="11"/>
      <c r="AH89" s="90"/>
      <c r="AI89" s="90"/>
    </row>
    <row r="90" spans="1:35" ht="19.5" customHeight="1" x14ac:dyDescent="0.2">
      <c r="A90" s="50"/>
      <c r="B90" s="131" t="s">
        <v>2267</v>
      </c>
      <c r="C90" s="133"/>
      <c r="D90" s="133"/>
      <c r="E90" s="133"/>
      <c r="F90" s="133"/>
      <c r="G90" s="49"/>
      <c r="H90" s="133"/>
      <c r="I90" s="771" t="s">
        <v>2279</v>
      </c>
      <c r="J90" s="771"/>
      <c r="K90" s="771"/>
      <c r="L90" s="771"/>
      <c r="M90" s="771"/>
      <c r="N90" s="128"/>
      <c r="O90" s="302"/>
      <c r="P90" s="771" t="s">
        <v>2280</v>
      </c>
      <c r="Q90" s="771"/>
      <c r="R90" s="771"/>
      <c r="S90" s="771"/>
      <c r="T90" s="771"/>
      <c r="U90" s="128"/>
      <c r="V90" s="702"/>
      <c r="W90" s="702"/>
      <c r="X90" s="702"/>
      <c r="Y90" s="702"/>
      <c r="Z90" s="702"/>
      <c r="AA90" s="702"/>
      <c r="AB90" s="291"/>
      <c r="AC90" s="17"/>
      <c r="AE90" s="93"/>
      <c r="AF90" s="11"/>
      <c r="AG90" s="11"/>
      <c r="AH90" s="90"/>
      <c r="AI90" s="90"/>
    </row>
    <row r="91" spans="1:35" ht="19.5" customHeight="1" x14ac:dyDescent="0.2">
      <c r="A91" s="50"/>
      <c r="B91" s="61" t="s">
        <v>2281</v>
      </c>
      <c r="C91" s="133"/>
      <c r="D91" s="133"/>
      <c r="E91" s="133"/>
      <c r="F91" s="136"/>
      <c r="G91" s="133"/>
      <c r="H91" s="133"/>
      <c r="I91" s="771" t="s">
        <v>2282</v>
      </c>
      <c r="J91" s="771"/>
      <c r="K91" s="771"/>
      <c r="L91" s="771"/>
      <c r="M91" s="771"/>
      <c r="N91" s="128"/>
      <c r="O91" s="302"/>
      <c r="P91" s="771" t="s">
        <v>2285</v>
      </c>
      <c r="Q91" s="771"/>
      <c r="R91" s="771"/>
      <c r="S91" s="771"/>
      <c r="T91" s="771"/>
      <c r="U91" s="128"/>
      <c r="V91" s="291"/>
      <c r="W91" s="291"/>
      <c r="X91" s="291"/>
      <c r="Y91" s="291"/>
      <c r="Z91" s="291"/>
      <c r="AA91" s="291"/>
      <c r="AB91" s="291"/>
      <c r="AC91" s="17"/>
      <c r="AE91" s="93"/>
      <c r="AF91" s="11"/>
      <c r="AG91" s="11"/>
      <c r="AH91" s="90"/>
      <c r="AI91" s="90"/>
    </row>
    <row r="92" spans="1:35" ht="19.5" customHeight="1" x14ac:dyDescent="0.2">
      <c r="A92" s="50"/>
      <c r="B92" s="131"/>
      <c r="C92" s="133"/>
      <c r="D92" s="133"/>
      <c r="E92" s="133"/>
      <c r="F92" s="136"/>
      <c r="G92" s="49"/>
      <c r="H92" s="133"/>
      <c r="I92" s="771" t="s">
        <v>2284</v>
      </c>
      <c r="J92" s="771"/>
      <c r="K92" s="771"/>
      <c r="L92" s="771"/>
      <c r="M92" s="771"/>
      <c r="N92" s="62"/>
      <c r="O92" s="302"/>
      <c r="P92" s="771" t="s">
        <v>2283</v>
      </c>
      <c r="Q92" s="771"/>
      <c r="R92" s="771"/>
      <c r="S92" s="771"/>
      <c r="T92" s="771"/>
      <c r="U92" s="128"/>
      <c r="V92" s="291"/>
      <c r="W92" s="291"/>
      <c r="X92" s="291"/>
      <c r="Y92" s="291"/>
      <c r="Z92" s="291"/>
      <c r="AA92" s="291"/>
      <c r="AB92" s="291"/>
      <c r="AC92" s="17"/>
      <c r="AE92" s="93"/>
      <c r="AF92" s="11"/>
      <c r="AG92" s="11"/>
      <c r="AH92" s="90"/>
      <c r="AI92" s="90"/>
    </row>
    <row r="93" spans="1:35" ht="19.5" customHeight="1" x14ac:dyDescent="0.2">
      <c r="A93" s="50"/>
      <c r="B93" s="133" t="s">
        <v>2243</v>
      </c>
      <c r="C93" s="132"/>
      <c r="D93" s="133"/>
      <c r="E93" s="131"/>
      <c r="F93" s="136" t="s">
        <v>2244</v>
      </c>
      <c r="G93" s="133"/>
      <c r="H93" s="133"/>
      <c r="I93" s="771" t="s">
        <v>2271</v>
      </c>
      <c r="J93" s="771"/>
      <c r="K93" s="771"/>
      <c r="L93" s="771"/>
      <c r="M93" s="771"/>
      <c r="N93" s="128"/>
      <c r="O93" s="302"/>
      <c r="P93" s="771" t="s">
        <v>2246</v>
      </c>
      <c r="Q93" s="771"/>
      <c r="R93" s="771"/>
      <c r="S93" s="771"/>
      <c r="T93" s="771"/>
      <c r="U93" s="128"/>
      <c r="V93" s="702"/>
      <c r="W93" s="702"/>
      <c r="X93" s="702"/>
      <c r="Y93" s="702"/>
      <c r="Z93" s="702"/>
      <c r="AA93" s="702"/>
      <c r="AB93" s="291"/>
      <c r="AC93" s="17"/>
      <c r="AE93" s="93"/>
      <c r="AF93" s="11"/>
      <c r="AG93" s="11"/>
      <c r="AH93" s="90"/>
      <c r="AI93" s="90"/>
    </row>
    <row r="94" spans="1:35" ht="19.5" customHeight="1" x14ac:dyDescent="0.2">
      <c r="A94" s="50"/>
      <c r="B94" s="131" t="s">
        <v>2255</v>
      </c>
      <c r="C94" s="132"/>
      <c r="D94" s="133"/>
      <c r="E94" s="131"/>
      <c r="F94" s="128"/>
      <c r="G94" s="128"/>
      <c r="H94" s="138"/>
      <c r="I94" s="771" t="s">
        <v>2233</v>
      </c>
      <c r="J94" s="771"/>
      <c r="K94" s="771"/>
      <c r="L94" s="771"/>
      <c r="M94" s="771"/>
      <c r="N94" s="62"/>
      <c r="O94" s="302"/>
      <c r="P94" s="771" t="s">
        <v>2234</v>
      </c>
      <c r="Q94" s="771"/>
      <c r="R94" s="771"/>
      <c r="S94" s="771"/>
      <c r="T94" s="771"/>
      <c r="U94" s="62"/>
      <c r="V94" s="702"/>
      <c r="W94" s="702"/>
      <c r="X94" s="702"/>
      <c r="Y94" s="702"/>
      <c r="Z94" s="702"/>
      <c r="AA94" s="702"/>
      <c r="AB94" s="291"/>
      <c r="AC94" s="17"/>
      <c r="AE94" s="93"/>
      <c r="AF94" s="11"/>
      <c r="AG94" s="11"/>
      <c r="AH94" s="90"/>
      <c r="AI94" s="90"/>
    </row>
    <row r="95" spans="1:35" ht="19.5" customHeight="1" x14ac:dyDescent="0.2">
      <c r="A95" s="50"/>
      <c r="B95" s="61" t="s">
        <v>2286</v>
      </c>
      <c r="C95" s="132"/>
      <c r="D95" s="133"/>
      <c r="E95" s="131"/>
      <c r="F95" s="128"/>
      <c r="G95" s="128"/>
      <c r="H95" s="138"/>
      <c r="I95" s="771" t="s">
        <v>2233</v>
      </c>
      <c r="J95" s="771"/>
      <c r="K95" s="771"/>
      <c r="L95" s="771"/>
      <c r="M95" s="771"/>
      <c r="N95" s="62"/>
      <c r="O95" s="302"/>
      <c r="P95" s="771" t="s">
        <v>2234</v>
      </c>
      <c r="Q95" s="771"/>
      <c r="R95" s="771"/>
      <c r="S95" s="771"/>
      <c r="T95" s="771"/>
      <c r="U95" s="62"/>
      <c r="V95" s="312"/>
      <c r="W95" s="291"/>
      <c r="X95" s="291"/>
      <c r="Y95" s="291"/>
      <c r="Z95" s="291"/>
      <c r="AA95" s="291"/>
      <c r="AB95" s="291"/>
      <c r="AC95" s="17"/>
      <c r="AE95" s="93"/>
      <c r="AF95" s="11"/>
      <c r="AG95" s="11"/>
      <c r="AH95" s="90"/>
      <c r="AI95" s="90"/>
    </row>
    <row r="96" spans="1:35" ht="19.5" customHeight="1" x14ac:dyDescent="0.2">
      <c r="A96" s="50"/>
      <c r="B96" s="131" t="s">
        <v>2256</v>
      </c>
      <c r="C96" s="132"/>
      <c r="D96" s="133"/>
      <c r="E96" s="131"/>
      <c r="F96" s="128"/>
      <c r="G96" s="128"/>
      <c r="H96" s="771" t="s">
        <v>2273</v>
      </c>
      <c r="I96" s="771"/>
      <c r="J96" s="771"/>
      <c r="K96" s="771"/>
      <c r="L96" s="771"/>
      <c r="M96" s="771"/>
      <c r="N96" s="128"/>
      <c r="O96" s="302"/>
      <c r="P96" s="771" t="s">
        <v>2258</v>
      </c>
      <c r="Q96" s="771"/>
      <c r="R96" s="771"/>
      <c r="S96" s="771"/>
      <c r="T96" s="771"/>
      <c r="U96" s="62"/>
      <c r="V96" s="291"/>
      <c r="W96" s="291"/>
      <c r="X96" s="291"/>
      <c r="Y96" s="291"/>
      <c r="Z96" s="291"/>
      <c r="AA96" s="291"/>
      <c r="AB96" s="291"/>
      <c r="AC96" s="17"/>
      <c r="AE96" s="93"/>
      <c r="AF96" s="11"/>
      <c r="AG96" s="11"/>
      <c r="AH96" s="90"/>
      <c r="AI96" s="90"/>
    </row>
    <row r="97" spans="1:35" ht="9" customHeight="1" x14ac:dyDescent="0.2">
      <c r="A97" s="50"/>
      <c r="B97" s="131"/>
      <c r="C97" s="132"/>
      <c r="D97" s="133"/>
      <c r="E97" s="131"/>
      <c r="F97" s="128"/>
      <c r="G97" s="128"/>
      <c r="H97" s="136"/>
      <c r="I97" s="136"/>
      <c r="J97" s="136"/>
      <c r="K97" s="136"/>
      <c r="L97" s="136"/>
      <c r="M97" s="136"/>
      <c r="N97" s="128"/>
      <c r="O97" s="66"/>
      <c r="P97" s="136"/>
      <c r="Q97" s="136"/>
      <c r="R97" s="136"/>
      <c r="S97" s="136"/>
      <c r="T97" s="136"/>
      <c r="U97" s="62"/>
      <c r="V97" s="291"/>
      <c r="W97" s="291"/>
      <c r="X97" s="291"/>
      <c r="Y97" s="291"/>
      <c r="Z97" s="291"/>
      <c r="AA97" s="291"/>
      <c r="AB97" s="291"/>
      <c r="AC97" s="17"/>
      <c r="AE97" s="93"/>
      <c r="AF97" s="11"/>
      <c r="AG97" s="11"/>
      <c r="AH97" s="90"/>
      <c r="AI97" s="90"/>
    </row>
    <row r="98" spans="1:35" ht="19.5" customHeight="1" x14ac:dyDescent="0.2">
      <c r="A98" s="50"/>
      <c r="B98" s="342" t="s">
        <v>2645</v>
      </c>
      <c r="C98" s="132"/>
      <c r="D98" s="133"/>
      <c r="E98" s="131"/>
      <c r="F98" s="128"/>
      <c r="G98" s="128"/>
      <c r="H98" s="299"/>
      <c r="I98" s="299"/>
      <c r="J98" s="299"/>
      <c r="K98" s="299"/>
      <c r="L98" s="299"/>
      <c r="M98" s="299"/>
      <c r="N98" s="299"/>
      <c r="O98" s="66"/>
      <c r="P98" s="791" t="s">
        <v>2630</v>
      </c>
      <c r="Q98" s="791"/>
      <c r="R98" s="791"/>
      <c r="S98" s="791"/>
      <c r="T98" s="791"/>
      <c r="U98" s="62"/>
      <c r="V98" s="291"/>
      <c r="W98" s="291"/>
      <c r="X98" s="291"/>
      <c r="Y98" s="291"/>
      <c r="Z98" s="291"/>
      <c r="AA98" s="291"/>
      <c r="AB98" s="291"/>
      <c r="AC98" s="17"/>
      <c r="AE98" s="93"/>
      <c r="AF98" s="11"/>
      <c r="AG98" s="11"/>
      <c r="AH98" s="90"/>
      <c r="AI98" s="90"/>
    </row>
    <row r="99" spans="1:35" ht="19.5" customHeight="1" x14ac:dyDescent="0.2">
      <c r="A99" s="50"/>
      <c r="B99" s="342" t="s">
        <v>2606</v>
      </c>
      <c r="C99" s="132"/>
      <c r="D99" s="133"/>
      <c r="E99" s="131"/>
      <c r="F99" s="131"/>
      <c r="G99" s="300"/>
      <c r="H99" s="734"/>
      <c r="I99" s="734"/>
      <c r="J99" s="734"/>
      <c r="K99" s="734"/>
      <c r="L99" s="734"/>
      <c r="M99" s="734"/>
      <c r="N99" s="734"/>
      <c r="O99" s="66"/>
      <c r="P99" s="342" t="s">
        <v>2599</v>
      </c>
      <c r="Q99" s="132"/>
      <c r="R99" s="133"/>
      <c r="S99" s="131"/>
      <c r="T99" s="131"/>
      <c r="U99" s="300"/>
      <c r="V99" s="734"/>
      <c r="W99" s="734"/>
      <c r="X99" s="734"/>
      <c r="Y99" s="734"/>
      <c r="Z99" s="734"/>
      <c r="AA99" s="734"/>
      <c r="AB99" s="734"/>
      <c r="AC99" s="17"/>
      <c r="AE99" s="93"/>
      <c r="AF99" s="11"/>
      <c r="AG99" s="11"/>
      <c r="AH99" s="90"/>
      <c r="AI99" s="90"/>
    </row>
    <row r="100" spans="1:35" ht="19.5" customHeight="1" x14ac:dyDescent="0.2">
      <c r="A100" s="50"/>
      <c r="F100" s="356"/>
      <c r="G100" s="356"/>
      <c r="H100" s="734"/>
      <c r="I100" s="734"/>
      <c r="J100" s="734"/>
      <c r="K100" s="734"/>
      <c r="L100" s="734"/>
      <c r="M100" s="734"/>
      <c r="N100" s="734"/>
      <c r="O100" s="66"/>
      <c r="P100" s="342" t="s">
        <v>2600</v>
      </c>
      <c r="Q100" s="132"/>
      <c r="R100" s="133"/>
      <c r="S100" s="131"/>
      <c r="T100" s="131"/>
      <c r="U100" s="300"/>
      <c r="V100" s="734"/>
      <c r="W100" s="734"/>
      <c r="X100" s="734"/>
      <c r="Y100" s="734"/>
      <c r="Z100" s="734"/>
      <c r="AA100" s="734"/>
      <c r="AB100" s="734"/>
      <c r="AC100" s="17"/>
      <c r="AE100" s="93"/>
      <c r="AF100" s="11"/>
      <c r="AG100" s="11"/>
      <c r="AH100" s="90"/>
      <c r="AI100" s="90"/>
    </row>
    <row r="101" spans="1:35" ht="7.5" customHeight="1" x14ac:dyDescent="0.2">
      <c r="A101" s="50"/>
      <c r="B101" s="356"/>
      <c r="C101" s="356"/>
      <c r="D101" s="356"/>
      <c r="E101" s="356"/>
      <c r="M101" s="1"/>
      <c r="O101" s="130"/>
      <c r="P101" s="131"/>
      <c r="Q101" s="142"/>
      <c r="R101" s="142"/>
      <c r="S101" s="142"/>
      <c r="T101" s="142"/>
      <c r="U101" s="142"/>
      <c r="V101" s="142"/>
      <c r="W101" s="133"/>
      <c r="X101" s="136"/>
      <c r="Y101" s="133"/>
      <c r="Z101" s="137"/>
      <c r="AA101" s="143"/>
      <c r="AB101" s="142"/>
      <c r="AC101" s="17"/>
      <c r="AE101" s="93"/>
      <c r="AF101" s="11"/>
      <c r="AG101" s="11"/>
      <c r="AH101" s="90"/>
      <c r="AI101" s="90"/>
    </row>
    <row r="102" spans="1:35" ht="19.5" customHeight="1" x14ac:dyDescent="0.2">
      <c r="A102" s="50"/>
      <c r="B102" s="310" t="s">
        <v>2319</v>
      </c>
      <c r="C102" s="303"/>
      <c r="D102" s="311"/>
      <c r="E102" s="307"/>
      <c r="F102" s="307"/>
      <c r="G102" s="308"/>
      <c r="H102" s="789"/>
      <c r="I102" s="789"/>
      <c r="J102" s="789"/>
      <c r="K102" s="789"/>
      <c r="L102" s="790"/>
      <c r="M102" s="790"/>
      <c r="N102" s="309"/>
      <c r="O102" s="130"/>
      <c r="P102" s="330"/>
      <c r="Q102" s="321"/>
      <c r="R102" s="321"/>
      <c r="S102" s="321"/>
      <c r="T102" s="321"/>
      <c r="U102" s="321"/>
      <c r="V102" s="321"/>
      <c r="W102" s="62"/>
      <c r="X102" s="329"/>
      <c r="Y102" s="331"/>
      <c r="Z102" s="332"/>
      <c r="AA102" s="104"/>
      <c r="AB102" s="321"/>
      <c r="AC102" s="17"/>
      <c r="AE102" s="93"/>
      <c r="AF102" s="11"/>
      <c r="AG102" s="11"/>
      <c r="AH102" s="90"/>
      <c r="AI102" s="90"/>
    </row>
    <row r="103" spans="1:35" ht="19.5" customHeight="1" x14ac:dyDescent="0.2">
      <c r="A103" s="50"/>
      <c r="B103" s="645" t="s">
        <v>2579</v>
      </c>
      <c r="C103" s="317"/>
      <c r="D103" s="133"/>
      <c r="E103" s="318"/>
      <c r="F103" s="318"/>
      <c r="G103" s="300"/>
      <c r="H103" s="298"/>
      <c r="I103" s="298"/>
      <c r="J103" s="298"/>
      <c r="K103" s="298"/>
      <c r="L103" s="319"/>
      <c r="M103" s="319"/>
      <c r="N103" s="320" t="s">
        <v>2266</v>
      </c>
      <c r="O103" s="327"/>
      <c r="P103" s="349" t="s">
        <v>2265</v>
      </c>
      <c r="Q103" s="317"/>
      <c r="R103" s="324"/>
      <c r="S103" s="318"/>
      <c r="T103" s="318"/>
      <c r="U103" s="328"/>
      <c r="V103" s="319"/>
      <c r="W103" s="319"/>
      <c r="X103" s="322"/>
      <c r="Y103" s="322"/>
      <c r="Z103" s="322"/>
      <c r="AA103" s="319"/>
      <c r="AB103" s="362" t="s">
        <v>2266</v>
      </c>
      <c r="AC103" s="17"/>
      <c r="AE103" s="93"/>
      <c r="AF103" s="11"/>
      <c r="AG103" s="11"/>
      <c r="AH103" s="90"/>
      <c r="AI103" s="90"/>
    </row>
    <row r="104" spans="1:35" ht="19.5" customHeight="1" x14ac:dyDescent="0.2">
      <c r="A104" s="50"/>
      <c r="B104" s="342" t="s">
        <v>2264</v>
      </c>
      <c r="C104" s="132"/>
      <c r="D104" s="133"/>
      <c r="E104" s="131"/>
      <c r="F104" s="131"/>
      <c r="G104" s="300"/>
      <c r="H104" s="298"/>
      <c r="I104" s="298"/>
      <c r="J104" s="298"/>
      <c r="K104" s="298"/>
      <c r="L104" s="298"/>
      <c r="M104" s="298"/>
      <c r="N104" s="357" t="s">
        <v>2266</v>
      </c>
      <c r="O104" s="130"/>
      <c r="P104" s="131"/>
      <c r="Q104" s="142"/>
      <c r="R104" s="142"/>
      <c r="S104" s="142"/>
      <c r="T104" s="142"/>
      <c r="U104" s="142"/>
      <c r="V104" s="142"/>
      <c r="W104" s="133"/>
      <c r="X104" s="136"/>
      <c r="Y104" s="133"/>
      <c r="Z104" s="137"/>
      <c r="AA104" s="143"/>
      <c r="AB104" s="142"/>
      <c r="AC104" s="17"/>
      <c r="AE104" s="93"/>
      <c r="AF104" s="11"/>
      <c r="AG104" s="11"/>
      <c r="AH104" s="90"/>
      <c r="AI104" s="90"/>
    </row>
    <row r="105" spans="1:35" ht="15" customHeight="1" x14ac:dyDescent="0.2">
      <c r="A105" s="50"/>
      <c r="B105" s="303"/>
      <c r="C105" s="145"/>
      <c r="D105" s="62"/>
      <c r="E105" s="58"/>
      <c r="F105" s="58"/>
      <c r="G105" s="316"/>
      <c r="H105" s="316"/>
      <c r="I105" s="316"/>
      <c r="J105" s="316"/>
      <c r="K105" s="316"/>
      <c r="L105" s="316"/>
      <c r="M105" s="316"/>
      <c r="N105" s="347"/>
      <c r="O105" s="130"/>
      <c r="P105" s="58"/>
      <c r="Q105" s="321"/>
      <c r="R105" s="321"/>
      <c r="S105" s="321"/>
      <c r="T105" s="321"/>
      <c r="U105" s="321"/>
      <c r="V105" s="321"/>
      <c r="W105" s="62"/>
      <c r="X105" s="63"/>
      <c r="Y105" s="62"/>
      <c r="Z105" s="140"/>
      <c r="AA105" s="104"/>
      <c r="AB105" s="321"/>
      <c r="AC105" s="17"/>
      <c r="AE105" s="102"/>
      <c r="AF105" s="89"/>
      <c r="AG105" s="89"/>
      <c r="AH105" s="90"/>
      <c r="AI105" s="90"/>
    </row>
    <row r="106" spans="1:35" ht="25.5" customHeight="1" x14ac:dyDescent="0.2">
      <c r="A106" s="50"/>
      <c r="B106" s="368" t="s">
        <v>2287</v>
      </c>
      <c r="C106" s="368"/>
      <c r="D106" s="368"/>
      <c r="E106" s="368"/>
      <c r="F106" s="368"/>
      <c r="G106" s="368"/>
      <c r="H106" s="368"/>
      <c r="I106" s="368"/>
      <c r="J106" s="125" t="s">
        <v>2233</v>
      </c>
      <c r="K106" s="366" t="s">
        <v>2234</v>
      </c>
      <c r="L106" s="368"/>
      <c r="M106" s="770" t="s">
        <v>2575</v>
      </c>
      <c r="N106" s="770"/>
      <c r="O106" s="770"/>
      <c r="P106" s="770"/>
      <c r="Q106" s="770"/>
      <c r="R106" s="770"/>
      <c r="S106" s="770"/>
      <c r="T106" s="770"/>
      <c r="U106" s="770"/>
      <c r="V106" s="684" t="s">
        <v>2497</v>
      </c>
      <c r="W106" s="684"/>
      <c r="X106" s="684"/>
      <c r="Y106" s="684"/>
      <c r="Z106" s="684"/>
      <c r="AA106" s="684"/>
      <c r="AB106" s="684"/>
      <c r="AC106" s="17"/>
      <c r="AE106" s="102"/>
      <c r="AF106" s="89"/>
      <c r="AG106" s="89"/>
      <c r="AH106" s="90"/>
      <c r="AI106" s="90"/>
    </row>
    <row r="107" spans="1:35" ht="19.5" customHeight="1" x14ac:dyDescent="0.2">
      <c r="A107" s="50"/>
      <c r="B107" s="318" t="s">
        <v>2290</v>
      </c>
      <c r="C107" s="133"/>
      <c r="D107" s="133"/>
      <c r="E107" s="133"/>
      <c r="F107" s="136"/>
      <c r="G107" s="324"/>
      <c r="H107" s="133"/>
      <c r="I107" s="771" t="s">
        <v>2291</v>
      </c>
      <c r="J107" s="771"/>
      <c r="K107" s="771"/>
      <c r="L107" s="771"/>
      <c r="M107" s="771"/>
      <c r="N107" s="128"/>
      <c r="O107" s="302"/>
      <c r="P107" s="771" t="s">
        <v>2292</v>
      </c>
      <c r="Q107" s="771"/>
      <c r="R107" s="771"/>
      <c r="S107" s="771"/>
      <c r="T107" s="771"/>
      <c r="U107" s="128"/>
      <c r="V107" s="291"/>
      <c r="W107" s="291"/>
      <c r="X107" s="291"/>
      <c r="Y107" s="291"/>
      <c r="Z107" s="291"/>
      <c r="AA107" s="291"/>
      <c r="AB107" s="291"/>
      <c r="AC107" s="17"/>
      <c r="AE107" s="102"/>
      <c r="AF107" s="89"/>
      <c r="AG107" s="89"/>
      <c r="AH107" s="90"/>
      <c r="AI107" s="90"/>
    </row>
    <row r="108" spans="1:35" ht="19.5" customHeight="1" x14ac:dyDescent="0.2">
      <c r="A108" s="50"/>
      <c r="B108" s="57"/>
      <c r="C108" s="133"/>
      <c r="D108" s="133"/>
      <c r="E108" s="133"/>
      <c r="F108" s="136"/>
      <c r="G108" s="119"/>
      <c r="H108" s="133"/>
      <c r="I108" s="771" t="s">
        <v>2515</v>
      </c>
      <c r="J108" s="771"/>
      <c r="K108" s="771"/>
      <c r="L108" s="771"/>
      <c r="M108" s="771"/>
      <c r="N108" s="128"/>
      <c r="O108" s="302"/>
      <c r="P108" s="771" t="s">
        <v>2516</v>
      </c>
      <c r="Q108" s="771"/>
      <c r="R108" s="771"/>
      <c r="S108" s="771"/>
      <c r="T108" s="771"/>
      <c r="U108" s="128"/>
      <c r="V108" s="291"/>
      <c r="W108" s="291"/>
      <c r="X108" s="291"/>
      <c r="Y108" s="291"/>
      <c r="Z108" s="291"/>
      <c r="AA108" s="291"/>
      <c r="AB108" s="291"/>
      <c r="AC108" s="17"/>
      <c r="AE108" s="102"/>
      <c r="AF108" s="89"/>
      <c r="AG108" s="89"/>
      <c r="AH108" s="90"/>
      <c r="AI108" s="90"/>
    </row>
    <row r="109" spans="1:35" ht="19.5" customHeight="1" x14ac:dyDescent="0.2">
      <c r="A109" s="50"/>
      <c r="B109" s="133" t="s">
        <v>2243</v>
      </c>
      <c r="C109" s="132"/>
      <c r="D109" s="133"/>
      <c r="E109" s="131"/>
      <c r="F109" s="136" t="s">
        <v>2244</v>
      </c>
      <c r="G109" s="133"/>
      <c r="H109" s="133"/>
      <c r="I109" s="771" t="s">
        <v>2271</v>
      </c>
      <c r="J109" s="771"/>
      <c r="K109" s="771"/>
      <c r="L109" s="771"/>
      <c r="M109" s="771"/>
      <c r="N109" s="128"/>
      <c r="O109" s="302"/>
      <c r="P109" s="771" t="s">
        <v>2246</v>
      </c>
      <c r="Q109" s="771"/>
      <c r="R109" s="771"/>
      <c r="S109" s="771"/>
      <c r="T109" s="771"/>
      <c r="U109" s="128"/>
      <c r="V109" s="702"/>
      <c r="W109" s="702"/>
      <c r="X109" s="702"/>
      <c r="Y109" s="702"/>
      <c r="Z109" s="702"/>
      <c r="AA109" s="702"/>
      <c r="AB109" s="291"/>
      <c r="AC109" s="17"/>
      <c r="AE109" s="102"/>
      <c r="AF109" s="89"/>
      <c r="AG109" s="89"/>
      <c r="AH109" s="90"/>
      <c r="AI109" s="90"/>
    </row>
    <row r="110" spans="1:35" ht="19.5" customHeight="1" x14ac:dyDescent="0.2">
      <c r="A110" s="50"/>
      <c r="B110" s="131" t="s">
        <v>2255</v>
      </c>
      <c r="C110" s="132"/>
      <c r="D110" s="133"/>
      <c r="E110" s="131"/>
      <c r="F110" s="128"/>
      <c r="G110" s="128"/>
      <c r="H110" s="138"/>
      <c r="I110" s="133"/>
      <c r="J110" s="133"/>
      <c r="K110" s="133"/>
      <c r="L110" s="133"/>
      <c r="M110" s="136" t="s">
        <v>2233</v>
      </c>
      <c r="N110" s="62"/>
      <c r="O110" s="302"/>
      <c r="P110" s="771" t="s">
        <v>2234</v>
      </c>
      <c r="Q110" s="771"/>
      <c r="R110" s="771"/>
      <c r="S110" s="771"/>
      <c r="T110" s="771"/>
      <c r="U110" s="62"/>
      <c r="V110" s="702"/>
      <c r="W110" s="702"/>
      <c r="X110" s="702"/>
      <c r="Y110" s="702"/>
      <c r="Z110" s="702"/>
      <c r="AA110" s="702"/>
      <c r="AB110" s="291"/>
      <c r="AC110" s="17"/>
      <c r="AE110" s="102"/>
      <c r="AF110" s="89"/>
      <c r="AG110" s="89"/>
      <c r="AH110" s="90"/>
      <c r="AI110" s="90"/>
    </row>
    <row r="111" spans="1:35" ht="19.5" customHeight="1" x14ac:dyDescent="0.2">
      <c r="A111" s="50"/>
      <c r="B111" s="131" t="s">
        <v>2256</v>
      </c>
      <c r="C111" s="132"/>
      <c r="D111" s="133"/>
      <c r="E111" s="131"/>
      <c r="F111" s="128"/>
      <c r="G111" s="128"/>
      <c r="H111" s="771" t="s">
        <v>2273</v>
      </c>
      <c r="I111" s="771"/>
      <c r="J111" s="771"/>
      <c r="K111" s="771"/>
      <c r="L111" s="771"/>
      <c r="M111" s="771"/>
      <c r="N111" s="128"/>
      <c r="O111" s="302"/>
      <c r="P111" s="771" t="s">
        <v>2258</v>
      </c>
      <c r="Q111" s="771"/>
      <c r="R111" s="771"/>
      <c r="S111" s="771"/>
      <c r="T111" s="771"/>
      <c r="U111" s="62"/>
      <c r="V111" s="291"/>
      <c r="W111" s="291"/>
      <c r="X111" s="291"/>
      <c r="Y111" s="291"/>
      <c r="Z111" s="291"/>
      <c r="AA111" s="291"/>
      <c r="AB111" s="291"/>
      <c r="AC111" s="17"/>
      <c r="AE111" s="102"/>
      <c r="AF111" s="89"/>
      <c r="AG111" s="89"/>
      <c r="AH111" s="90"/>
      <c r="AI111" s="90"/>
    </row>
    <row r="112" spans="1:35" ht="19.5" customHeight="1" x14ac:dyDescent="0.2">
      <c r="A112" s="50"/>
      <c r="B112" s="131" t="s">
        <v>2632</v>
      </c>
      <c r="C112" s="132"/>
      <c r="D112" s="133"/>
      <c r="E112" s="131"/>
      <c r="F112" s="128"/>
      <c r="G112" s="128"/>
      <c r="H112" s="771" t="s">
        <v>2233</v>
      </c>
      <c r="I112" s="771"/>
      <c r="J112" s="771"/>
      <c r="K112" s="771"/>
      <c r="L112" s="771"/>
      <c r="M112" s="771"/>
      <c r="N112" s="128"/>
      <c r="O112" s="302"/>
      <c r="P112" s="771" t="s">
        <v>2234</v>
      </c>
      <c r="Q112" s="771"/>
      <c r="R112" s="771"/>
      <c r="S112" s="771"/>
      <c r="T112" s="771"/>
      <c r="U112" s="62"/>
      <c r="V112" s="291"/>
      <c r="W112" s="291"/>
      <c r="X112" s="291"/>
      <c r="Y112" s="291"/>
      <c r="Z112" s="291"/>
      <c r="AA112" s="291"/>
      <c r="AB112" s="291"/>
      <c r="AC112" s="17"/>
      <c r="AE112" s="102"/>
      <c r="AF112" s="89"/>
      <c r="AG112" s="89"/>
      <c r="AH112" s="90"/>
      <c r="AI112" s="90"/>
    </row>
    <row r="113" spans="1:47" ht="19.5" customHeight="1" x14ac:dyDescent="0.2">
      <c r="A113" s="50"/>
      <c r="B113" s="131" t="s">
        <v>2499</v>
      </c>
      <c r="C113" s="132"/>
      <c r="D113" s="133"/>
      <c r="E113" s="131"/>
      <c r="F113" s="128"/>
      <c r="G113" s="128"/>
      <c r="H113" s="771" t="s">
        <v>2502</v>
      </c>
      <c r="I113" s="771"/>
      <c r="J113" s="771"/>
      <c r="K113" s="771"/>
      <c r="L113" s="771"/>
      <c r="M113" s="771"/>
      <c r="N113" s="128"/>
      <c r="O113" s="302"/>
      <c r="P113" s="771" t="s">
        <v>2500</v>
      </c>
      <c r="Q113" s="771"/>
      <c r="R113" s="771"/>
      <c r="S113" s="771"/>
      <c r="T113" s="771"/>
      <c r="U113" s="62"/>
      <c r="V113" s="291"/>
      <c r="W113" s="291"/>
      <c r="X113" s="291"/>
      <c r="Y113" s="291"/>
      <c r="Z113" s="291"/>
      <c r="AA113" s="291"/>
      <c r="AB113" s="291"/>
      <c r="AC113" s="17"/>
      <c r="AE113" s="102"/>
      <c r="AF113" s="89"/>
      <c r="AG113" s="89"/>
      <c r="AH113" s="90"/>
      <c r="AI113" s="90"/>
    </row>
    <row r="114" spans="1:47" ht="8.25" customHeight="1" x14ac:dyDescent="0.2">
      <c r="A114" s="50"/>
      <c r="B114" s="131"/>
      <c r="C114" s="132"/>
      <c r="D114" s="133"/>
      <c r="E114" s="131"/>
      <c r="F114" s="128"/>
      <c r="G114" s="128"/>
      <c r="H114" s="136"/>
      <c r="I114" s="136"/>
      <c r="J114" s="136"/>
      <c r="K114" s="136"/>
      <c r="L114" s="136"/>
      <c r="M114" s="136"/>
      <c r="N114" s="128"/>
      <c r="O114" s="66"/>
      <c r="P114" s="136"/>
      <c r="Q114" s="136"/>
      <c r="R114" s="136"/>
      <c r="S114" s="136"/>
      <c r="T114" s="136"/>
      <c r="U114" s="62"/>
      <c r="V114" s="312"/>
      <c r="W114" s="291"/>
      <c r="X114" s="291"/>
      <c r="Y114" s="291"/>
      <c r="Z114" s="291"/>
      <c r="AA114" s="291"/>
      <c r="AB114" s="291"/>
      <c r="AC114" s="17"/>
      <c r="AE114" s="102"/>
      <c r="AF114" s="89"/>
      <c r="AG114" s="89"/>
      <c r="AH114" s="90"/>
      <c r="AI114" s="90"/>
    </row>
    <row r="115" spans="1:47" ht="19.5" customHeight="1" x14ac:dyDescent="0.2">
      <c r="A115" s="50"/>
      <c r="B115" s="342" t="s">
        <v>2274</v>
      </c>
      <c r="C115" s="132"/>
      <c r="D115" s="133"/>
      <c r="E115" s="131"/>
      <c r="F115" s="128"/>
      <c r="G115" s="128"/>
      <c r="H115" s="734"/>
      <c r="I115" s="734"/>
      <c r="J115" s="734"/>
      <c r="K115" s="734"/>
      <c r="L115" s="734"/>
      <c r="M115" s="734"/>
      <c r="N115" s="734"/>
      <c r="O115" s="66"/>
      <c r="P115" s="342" t="s">
        <v>1825</v>
      </c>
      <c r="Q115" s="132"/>
      <c r="R115" s="133"/>
      <c r="S115" s="131"/>
      <c r="T115" s="131"/>
      <c r="U115" s="300"/>
      <c r="V115" s="734"/>
      <c r="W115" s="734"/>
      <c r="X115" s="734"/>
      <c r="Y115" s="734"/>
      <c r="Z115" s="734"/>
      <c r="AA115" s="734"/>
      <c r="AB115" s="734"/>
      <c r="AC115" s="17"/>
      <c r="AE115" s="102"/>
      <c r="AF115" s="89"/>
      <c r="AG115" s="89"/>
      <c r="AH115" s="90"/>
      <c r="AI115" s="90"/>
    </row>
    <row r="116" spans="1:47" ht="19.5" customHeight="1" x14ac:dyDescent="0.2">
      <c r="A116" s="50"/>
      <c r="B116" s="336" t="s">
        <v>2517</v>
      </c>
      <c r="C116" s="132"/>
      <c r="D116" s="133"/>
      <c r="E116" s="131"/>
      <c r="F116" s="131"/>
      <c r="G116" s="300"/>
      <c r="H116" s="734"/>
      <c r="I116" s="734"/>
      <c r="J116" s="734"/>
      <c r="K116" s="734"/>
      <c r="L116" s="734"/>
      <c r="M116" s="734"/>
      <c r="N116" s="734"/>
      <c r="O116" s="66"/>
      <c r="P116" s="342" t="s">
        <v>2262</v>
      </c>
      <c r="Q116" s="132"/>
      <c r="R116" s="133"/>
      <c r="S116" s="131"/>
      <c r="T116" s="131"/>
      <c r="U116" s="300"/>
      <c r="V116" s="734"/>
      <c r="W116" s="734"/>
      <c r="X116" s="734"/>
      <c r="Y116" s="734"/>
      <c r="Z116" s="734"/>
      <c r="AA116" s="734"/>
      <c r="AB116" s="734"/>
      <c r="AC116" s="17"/>
      <c r="AE116" s="102"/>
      <c r="AF116" s="89"/>
      <c r="AG116" s="89"/>
      <c r="AH116" s="90"/>
      <c r="AI116" s="90"/>
    </row>
    <row r="117" spans="1:47" ht="9.75" customHeight="1" x14ac:dyDescent="0.2">
      <c r="A117" s="50"/>
      <c r="M117" s="1"/>
      <c r="O117" s="130"/>
      <c r="P117" s="131"/>
      <c r="Q117" s="142"/>
      <c r="R117" s="142"/>
      <c r="S117" s="142"/>
      <c r="T117" s="142"/>
      <c r="U117" s="142"/>
      <c r="V117" s="142"/>
      <c r="W117" s="133"/>
      <c r="X117" s="136"/>
      <c r="Y117" s="133"/>
      <c r="Z117" s="137"/>
      <c r="AA117" s="143"/>
      <c r="AB117" s="142"/>
      <c r="AC117" s="17"/>
      <c r="AE117" s="102"/>
      <c r="AF117" s="89"/>
      <c r="AG117" s="89"/>
      <c r="AH117" s="90"/>
      <c r="AI117" s="90"/>
    </row>
    <row r="118" spans="1:47" ht="19.5" customHeight="1" x14ac:dyDescent="0.2">
      <c r="A118" s="50"/>
      <c r="B118" s="310" t="s">
        <v>2320</v>
      </c>
      <c r="C118" s="303"/>
      <c r="D118" s="311"/>
      <c r="E118" s="307"/>
      <c r="F118" s="307"/>
      <c r="G118" s="308"/>
      <c r="H118" s="789"/>
      <c r="I118" s="789"/>
      <c r="J118" s="789"/>
      <c r="K118" s="789"/>
      <c r="L118" s="790"/>
      <c r="M118" s="790"/>
      <c r="N118" s="309"/>
      <c r="O118" s="333"/>
      <c r="P118" s="58"/>
      <c r="Q118" s="321"/>
      <c r="R118" s="321"/>
      <c r="S118" s="321"/>
      <c r="T118" s="321"/>
      <c r="U118" s="321"/>
      <c r="V118" s="321"/>
      <c r="W118" s="62"/>
      <c r="X118" s="63"/>
      <c r="Y118" s="331"/>
      <c r="Z118" s="332"/>
      <c r="AA118" s="334"/>
      <c r="AB118" s="311"/>
      <c r="AC118" s="17"/>
      <c r="AE118" s="102"/>
      <c r="AF118" s="89"/>
      <c r="AG118" s="89"/>
      <c r="AH118" s="90"/>
      <c r="AI118" s="90"/>
    </row>
    <row r="119" spans="1:47" ht="19.5" customHeight="1" x14ac:dyDescent="0.2">
      <c r="A119" s="50"/>
      <c r="B119" s="645" t="s">
        <v>2579</v>
      </c>
      <c r="C119" s="317"/>
      <c r="D119" s="133"/>
      <c r="E119" s="318"/>
      <c r="F119" s="318"/>
      <c r="G119" s="300"/>
      <c r="H119" s="298"/>
      <c r="I119" s="298"/>
      <c r="J119" s="298"/>
      <c r="K119" s="298"/>
      <c r="L119" s="319"/>
      <c r="M119" s="319"/>
      <c r="N119" s="320" t="s">
        <v>2266</v>
      </c>
      <c r="O119" s="130"/>
      <c r="P119" s="349" t="s">
        <v>2265</v>
      </c>
      <c r="Q119" s="317"/>
      <c r="R119" s="324"/>
      <c r="S119" s="318"/>
      <c r="T119" s="318"/>
      <c r="U119" s="328"/>
      <c r="V119" s="319"/>
      <c r="W119" s="319"/>
      <c r="X119" s="319"/>
      <c r="Y119" s="322"/>
      <c r="Z119" s="322"/>
      <c r="AA119" s="322"/>
      <c r="AB119" s="362" t="s">
        <v>2266</v>
      </c>
      <c r="AC119" s="17"/>
      <c r="AE119" s="102"/>
      <c r="AF119" s="89"/>
      <c r="AG119" s="89"/>
      <c r="AH119" s="90"/>
      <c r="AI119" s="90"/>
    </row>
    <row r="120" spans="1:47" ht="21.75" customHeight="1" x14ac:dyDescent="0.2">
      <c r="A120" s="50"/>
      <c r="B120" s="342" t="s">
        <v>2264</v>
      </c>
      <c r="C120" s="132"/>
      <c r="D120" s="133"/>
      <c r="E120" s="131"/>
      <c r="F120" s="131"/>
      <c r="G120" s="300"/>
      <c r="H120" s="298"/>
      <c r="I120" s="298"/>
      <c r="J120" s="298"/>
      <c r="K120" s="298"/>
      <c r="L120" s="298"/>
      <c r="M120" s="298"/>
      <c r="N120" s="357" t="s">
        <v>2266</v>
      </c>
      <c r="O120" s="130"/>
      <c r="P120" s="131" t="s">
        <v>2501</v>
      </c>
      <c r="Q120" s="142"/>
      <c r="R120" s="142"/>
      <c r="S120" s="142"/>
      <c r="T120" s="142"/>
      <c r="U120" s="142"/>
      <c r="V120" s="322"/>
      <c r="W120" s="322"/>
      <c r="X120" s="322"/>
      <c r="Y120" s="322"/>
      <c r="Z120" s="322"/>
      <c r="AA120" s="322"/>
      <c r="AB120" s="525" t="s">
        <v>2266</v>
      </c>
      <c r="AC120" s="17"/>
      <c r="AD120" s="11"/>
      <c r="AE120" s="102" t="s">
        <v>1697</v>
      </c>
      <c r="AF120" s="89"/>
      <c r="AG120" s="89"/>
    </row>
    <row r="121" spans="1:47" ht="21.75" customHeight="1" x14ac:dyDescent="0.2">
      <c r="A121" s="50"/>
      <c r="B121" s="348"/>
      <c r="C121" s="107"/>
      <c r="D121" s="49"/>
      <c r="E121" s="61"/>
      <c r="F121" s="61"/>
      <c r="G121" s="315"/>
      <c r="H121" s="523"/>
      <c r="I121" s="523"/>
      <c r="J121" s="523"/>
      <c r="K121" s="523"/>
      <c r="L121" s="523"/>
      <c r="M121" s="523"/>
      <c r="N121" s="297"/>
      <c r="O121" s="130"/>
      <c r="P121" s="58"/>
      <c r="Q121" s="321"/>
      <c r="R121" s="321"/>
      <c r="S121" s="321"/>
      <c r="T121" s="321"/>
      <c r="U121" s="321"/>
      <c r="V121" s="314"/>
      <c r="W121" s="314"/>
      <c r="X121" s="314"/>
      <c r="Y121" s="314"/>
      <c r="Z121" s="314"/>
      <c r="AA121" s="314"/>
      <c r="AB121" s="297"/>
      <c r="AC121" s="17"/>
      <c r="AD121" s="11"/>
      <c r="AE121" s="102"/>
      <c r="AF121" s="89"/>
      <c r="AG121" s="89"/>
      <c r="AU121" s="524"/>
    </row>
    <row r="122" spans="1:47" ht="21.75" customHeight="1" x14ac:dyDescent="0.2">
      <c r="A122" s="50"/>
      <c r="B122" s="368" t="s">
        <v>2530</v>
      </c>
      <c r="C122" s="368"/>
      <c r="D122" s="368"/>
      <c r="E122" s="368"/>
      <c r="F122" s="368"/>
      <c r="G122" s="368"/>
      <c r="H122" s="368"/>
      <c r="I122" s="368"/>
      <c r="J122" s="125" t="s">
        <v>2233</v>
      </c>
      <c r="K122" s="366" t="s">
        <v>2234</v>
      </c>
      <c r="L122" s="368"/>
      <c r="M122" s="367" t="s">
        <v>2521</v>
      </c>
      <c r="N122" s="368"/>
      <c r="O122" s="368"/>
      <c r="P122" s="368"/>
      <c r="Q122" s="368"/>
      <c r="R122" s="368"/>
      <c r="S122" s="368"/>
      <c r="T122" s="368"/>
      <c r="U122" s="368"/>
      <c r="V122" s="684" t="s">
        <v>2497</v>
      </c>
      <c r="W122" s="684"/>
      <c r="X122" s="684"/>
      <c r="Y122" s="684"/>
      <c r="Z122" s="684"/>
      <c r="AA122" s="684"/>
      <c r="AB122" s="684"/>
      <c r="AC122" s="17"/>
      <c r="AD122" s="11"/>
      <c r="AE122" s="102"/>
      <c r="AF122" s="89"/>
      <c r="AG122" s="89"/>
    </row>
    <row r="123" spans="1:47" ht="21.75" customHeight="1" x14ac:dyDescent="0.2">
      <c r="A123" s="50"/>
      <c r="B123" s="526" t="s">
        <v>2522</v>
      </c>
      <c r="C123" s="324"/>
      <c r="D123" s="133"/>
      <c r="E123" s="324"/>
      <c r="F123" s="63"/>
      <c r="G123" s="324"/>
      <c r="H123" s="291"/>
      <c r="I123" s="291"/>
      <c r="J123" s="291"/>
      <c r="K123" s="291"/>
      <c r="L123" s="355"/>
      <c r="M123" s="292"/>
      <c r="N123" s="355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17"/>
      <c r="AD123" s="11"/>
      <c r="AE123" s="102"/>
      <c r="AF123" s="89"/>
      <c r="AG123" s="89"/>
    </row>
    <row r="124" spans="1:47" ht="21.75" customHeight="1" x14ac:dyDescent="0.2">
      <c r="A124" s="50"/>
      <c r="B124" s="644" t="s">
        <v>2579</v>
      </c>
      <c r="C124" s="118"/>
      <c r="D124" s="133"/>
      <c r="E124" s="57"/>
      <c r="F124" s="131"/>
      <c r="G124" s="300"/>
      <c r="H124" s="298"/>
      <c r="I124" s="298"/>
      <c r="J124" s="298"/>
      <c r="K124" s="298"/>
      <c r="L124" s="298"/>
      <c r="M124" s="322"/>
      <c r="N124" s="357" t="s">
        <v>2266</v>
      </c>
      <c r="O124" s="302"/>
      <c r="P124" s="791" t="s">
        <v>2523</v>
      </c>
      <c r="Q124" s="791"/>
      <c r="R124" s="791"/>
      <c r="S124" s="791"/>
      <c r="T124" s="791"/>
      <c r="U124" s="128"/>
      <c r="V124" s="291"/>
      <c r="W124" s="291"/>
      <c r="X124" s="291"/>
      <c r="Y124" s="291"/>
      <c r="Z124" s="291"/>
      <c r="AA124" s="291"/>
      <c r="AB124" s="291"/>
      <c r="AC124" s="17"/>
      <c r="AD124" s="11"/>
      <c r="AE124" s="102"/>
      <c r="AF124" s="89"/>
      <c r="AG124" s="89"/>
    </row>
    <row r="125" spans="1:47" ht="21.75" customHeight="1" x14ac:dyDescent="0.2">
      <c r="A125" s="50"/>
      <c r="B125" s="342" t="s">
        <v>2264</v>
      </c>
      <c r="C125" s="132"/>
      <c r="D125" s="133"/>
      <c r="E125" s="131"/>
      <c r="F125" s="131"/>
      <c r="G125" s="300"/>
      <c r="H125" s="298"/>
      <c r="I125" s="298"/>
      <c r="J125" s="298"/>
      <c r="K125" s="298"/>
      <c r="L125" s="298"/>
      <c r="M125" s="298"/>
      <c r="N125" s="357" t="s">
        <v>2266</v>
      </c>
      <c r="O125" s="130"/>
      <c r="P125" s="58" t="s">
        <v>2524</v>
      </c>
      <c r="Q125" s="321"/>
      <c r="R125" s="321"/>
      <c r="S125" s="321"/>
      <c r="T125" s="321"/>
      <c r="U125" s="321"/>
      <c r="V125" s="291"/>
      <c r="W125" s="291"/>
      <c r="X125" s="291"/>
      <c r="Y125" s="291"/>
      <c r="Z125" s="291"/>
      <c r="AA125" s="291"/>
      <c r="AB125" s="291"/>
      <c r="AC125" s="17"/>
      <c r="AD125" s="11"/>
      <c r="AE125" s="102"/>
      <c r="AF125" s="89"/>
      <c r="AG125" s="89"/>
    </row>
    <row r="126" spans="1:47" ht="22.5" customHeight="1" x14ac:dyDescent="0.2">
      <c r="A126" s="50"/>
      <c r="B126" s="303"/>
      <c r="C126" s="107"/>
      <c r="D126" s="49"/>
      <c r="E126" s="61"/>
      <c r="F126" s="61"/>
      <c r="G126" s="315"/>
      <c r="H126" s="315"/>
      <c r="I126" s="315"/>
      <c r="J126" s="315"/>
      <c r="K126" s="315"/>
      <c r="L126" s="315"/>
      <c r="M126" s="315"/>
      <c r="N126" s="297"/>
      <c r="O126" s="130"/>
      <c r="P126" s="58"/>
      <c r="Q126" s="321"/>
      <c r="R126" s="321"/>
      <c r="S126" s="321"/>
      <c r="T126" s="321"/>
      <c r="U126" s="321"/>
      <c r="V126" s="321"/>
      <c r="W126" s="49"/>
      <c r="X126" s="60"/>
      <c r="Y126" s="49"/>
      <c r="Z126" s="64"/>
      <c r="AA126" s="52"/>
      <c r="AB126" s="51"/>
      <c r="AC126" s="17"/>
      <c r="AE126" s="102"/>
      <c r="AF126" s="89"/>
      <c r="AG126" s="89"/>
      <c r="AH126" s="89"/>
      <c r="AI126" s="89"/>
    </row>
    <row r="127" spans="1:47" ht="22.5" customHeight="1" x14ac:dyDescent="0.2">
      <c r="A127" s="50"/>
      <c r="B127" s="365" t="s">
        <v>2293</v>
      </c>
      <c r="C127" s="365"/>
      <c r="D127" s="365"/>
      <c r="E127" s="365"/>
      <c r="F127" s="365"/>
      <c r="G127" s="365"/>
      <c r="H127" s="365"/>
      <c r="I127" s="365"/>
      <c r="J127" s="125" t="s">
        <v>2233</v>
      </c>
      <c r="K127" s="366" t="s">
        <v>2234</v>
      </c>
      <c r="L127" s="365"/>
      <c r="M127" s="367" t="s">
        <v>2322</v>
      </c>
      <c r="N127" s="365"/>
      <c r="O127" s="365"/>
      <c r="P127" s="365"/>
      <c r="Q127" s="365"/>
      <c r="R127" s="365"/>
      <c r="S127" s="365"/>
      <c r="T127" s="365"/>
      <c r="U127" s="365"/>
      <c r="V127" s="367"/>
      <c r="W127" s="367"/>
      <c r="X127" s="684" t="s">
        <v>2497</v>
      </c>
      <c r="Y127" s="684"/>
      <c r="Z127" s="684"/>
      <c r="AA127" s="684"/>
      <c r="AB127" s="684"/>
      <c r="AC127" s="17"/>
      <c r="AE127" s="102"/>
      <c r="AF127" s="89"/>
      <c r="AG127" s="89"/>
      <c r="AH127" s="89"/>
      <c r="AI127" s="89"/>
    </row>
    <row r="128" spans="1:47" ht="22.5" customHeight="1" x14ac:dyDescent="0.2">
      <c r="A128" s="50"/>
      <c r="B128" s="49" t="s">
        <v>2183</v>
      </c>
      <c r="C128" s="132"/>
      <c r="D128" s="133"/>
      <c r="E128" s="131"/>
      <c r="F128" s="136" t="s">
        <v>2233</v>
      </c>
      <c r="G128" s="49"/>
      <c r="H128" s="133"/>
      <c r="I128" s="771" t="s">
        <v>2234</v>
      </c>
      <c r="J128" s="771"/>
      <c r="K128" s="771"/>
      <c r="L128" s="771"/>
      <c r="M128" s="771"/>
      <c r="N128" s="128"/>
      <c r="O128" s="302"/>
      <c r="P128" s="771" t="s">
        <v>2251</v>
      </c>
      <c r="Q128" s="771"/>
      <c r="R128" s="771"/>
      <c r="S128" s="771"/>
      <c r="T128" s="771"/>
      <c r="U128" s="128"/>
      <c r="V128" s="291"/>
      <c r="W128" s="291"/>
      <c r="X128" s="291"/>
      <c r="Y128" s="291"/>
      <c r="Z128" s="291"/>
      <c r="AA128" s="291"/>
      <c r="AB128" s="291"/>
      <c r="AC128" s="17"/>
      <c r="AE128" s="102"/>
      <c r="AF128" s="89"/>
      <c r="AG128" s="89"/>
      <c r="AH128" s="89"/>
      <c r="AI128" s="89"/>
    </row>
    <row r="129" spans="1:35" ht="22.5" customHeight="1" x14ac:dyDescent="0.2">
      <c r="A129" s="50"/>
      <c r="B129" s="133" t="s">
        <v>2294</v>
      </c>
      <c r="C129" s="132"/>
      <c r="D129" s="133"/>
      <c r="E129" s="131"/>
      <c r="F129" s="136"/>
      <c r="G129" s="133"/>
      <c r="H129" s="133"/>
      <c r="I129" s="136"/>
      <c r="J129" s="136"/>
      <c r="K129" s="291"/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17"/>
      <c r="AE129" s="102"/>
      <c r="AF129" s="89"/>
      <c r="AG129" s="89"/>
      <c r="AH129" s="89"/>
      <c r="AI129" s="89"/>
    </row>
    <row r="130" spans="1:35" ht="22.5" customHeight="1" x14ac:dyDescent="0.2">
      <c r="A130" s="50"/>
      <c r="B130" s="133" t="s">
        <v>2484</v>
      </c>
      <c r="C130" s="132"/>
      <c r="D130" s="133"/>
      <c r="E130" s="131"/>
      <c r="F130" s="136" t="s">
        <v>2295</v>
      </c>
      <c r="G130" s="119"/>
      <c r="H130" s="133"/>
      <c r="I130" s="771" t="s">
        <v>2234</v>
      </c>
      <c r="J130" s="771"/>
      <c r="K130" s="771"/>
      <c r="L130" s="771"/>
      <c r="M130" s="771"/>
      <c r="N130" s="128"/>
      <c r="O130" s="302"/>
      <c r="P130" s="771" t="s">
        <v>2251</v>
      </c>
      <c r="Q130" s="771"/>
      <c r="R130" s="771"/>
      <c r="S130" s="771"/>
      <c r="T130" s="771"/>
      <c r="U130" s="128"/>
      <c r="V130" s="291"/>
      <c r="W130" s="291"/>
      <c r="X130" s="291"/>
      <c r="Y130" s="291"/>
      <c r="Z130" s="291"/>
      <c r="AA130" s="291"/>
      <c r="AB130" s="291"/>
      <c r="AC130" s="17"/>
      <c r="AE130" s="102"/>
      <c r="AF130" s="89"/>
      <c r="AG130" s="89"/>
      <c r="AH130" s="89"/>
      <c r="AI130" s="89"/>
    </row>
    <row r="131" spans="1:35" ht="22.5" customHeight="1" x14ac:dyDescent="0.2">
      <c r="A131" s="50"/>
      <c r="B131" s="119" t="s">
        <v>2296</v>
      </c>
      <c r="C131" s="132"/>
      <c r="D131" s="133"/>
      <c r="E131" s="131"/>
      <c r="F131" s="136" t="s">
        <v>2297</v>
      </c>
      <c r="G131" s="49"/>
      <c r="H131" s="133"/>
      <c r="I131" s="771" t="s">
        <v>2298</v>
      </c>
      <c r="J131" s="771"/>
      <c r="K131" s="771"/>
      <c r="L131" s="771"/>
      <c r="M131" s="771"/>
      <c r="N131" s="128"/>
      <c r="O131" s="302"/>
      <c r="P131" s="771" t="s">
        <v>2299</v>
      </c>
      <c r="Q131" s="771"/>
      <c r="R131" s="771"/>
      <c r="S131" s="771"/>
      <c r="T131" s="771"/>
      <c r="U131" s="128"/>
      <c r="V131" s="702"/>
      <c r="W131" s="702"/>
      <c r="X131" s="702"/>
      <c r="Y131" s="702"/>
      <c r="Z131" s="702"/>
      <c r="AA131" s="702"/>
      <c r="AB131" s="291"/>
      <c r="AC131" s="17"/>
      <c r="AE131" s="102"/>
      <c r="AF131" s="89"/>
      <c r="AG131" s="89"/>
      <c r="AH131" s="89"/>
      <c r="AI131" s="89"/>
    </row>
    <row r="132" spans="1:35" ht="22.5" customHeight="1" x14ac:dyDescent="0.2">
      <c r="A132" s="50"/>
      <c r="B132" s="49"/>
      <c r="C132" s="132"/>
      <c r="D132" s="771" t="s">
        <v>2300</v>
      </c>
      <c r="E132" s="771"/>
      <c r="F132" s="771"/>
      <c r="G132" s="49"/>
      <c r="H132" s="133"/>
      <c r="I132" s="771" t="s">
        <v>2301</v>
      </c>
      <c r="J132" s="771"/>
      <c r="K132" s="771"/>
      <c r="L132" s="771"/>
      <c r="M132" s="771"/>
      <c r="N132" s="128"/>
      <c r="O132" s="302"/>
      <c r="P132" s="771" t="s">
        <v>1334</v>
      </c>
      <c r="Q132" s="771"/>
      <c r="R132" s="771"/>
      <c r="S132" s="771"/>
      <c r="T132" s="771"/>
      <c r="U132" s="128"/>
      <c r="V132" s="291"/>
      <c r="W132" s="291"/>
      <c r="X132" s="291"/>
      <c r="Y132" s="291"/>
      <c r="Z132" s="291"/>
      <c r="AA132" s="291"/>
      <c r="AB132" s="291"/>
      <c r="AC132" s="17"/>
      <c r="AE132" s="102"/>
      <c r="AF132" s="89"/>
      <c r="AG132" s="89"/>
      <c r="AH132" s="89"/>
      <c r="AI132" s="89"/>
    </row>
    <row r="133" spans="1:35" ht="22.5" customHeight="1" x14ac:dyDescent="0.2">
      <c r="A133" s="50"/>
      <c r="B133" s="62" t="s">
        <v>2302</v>
      </c>
      <c r="C133" s="132"/>
      <c r="D133" s="136"/>
      <c r="E133" s="136"/>
      <c r="F133" s="136"/>
      <c r="G133" s="133"/>
      <c r="H133" s="133"/>
      <c r="I133" s="136"/>
      <c r="J133" s="136"/>
      <c r="K133" s="291"/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17"/>
      <c r="AE133" s="102"/>
      <c r="AF133" s="89"/>
      <c r="AG133" s="89"/>
      <c r="AH133" s="89"/>
      <c r="AI133" s="89"/>
    </row>
    <row r="134" spans="1:35" ht="22.5" customHeight="1" x14ac:dyDescent="0.2">
      <c r="A134" s="50"/>
      <c r="B134" s="133" t="s">
        <v>2485</v>
      </c>
      <c r="C134" s="132"/>
      <c r="D134" s="133"/>
      <c r="E134" s="131"/>
      <c r="F134" s="136" t="s">
        <v>2233</v>
      </c>
      <c r="G134" s="133"/>
      <c r="H134" s="133"/>
      <c r="I134" s="771" t="s">
        <v>2234</v>
      </c>
      <c r="J134" s="771"/>
      <c r="K134" s="771"/>
      <c r="L134" s="771"/>
      <c r="M134" s="771"/>
      <c r="N134" s="128"/>
      <c r="O134" s="771" t="s">
        <v>2303</v>
      </c>
      <c r="P134" s="771"/>
      <c r="Q134" s="771"/>
      <c r="R134" s="771"/>
      <c r="S134" s="771"/>
      <c r="T134" s="771"/>
      <c r="U134" s="771"/>
      <c r="V134" s="291"/>
      <c r="W134" s="291"/>
      <c r="X134" s="291"/>
      <c r="Y134" s="291"/>
      <c r="Z134" s="291"/>
      <c r="AA134" s="291"/>
      <c r="AB134" s="291"/>
      <c r="AC134" s="17"/>
      <c r="AE134" s="102"/>
      <c r="AF134" s="89"/>
      <c r="AG134" s="89"/>
      <c r="AH134" s="89"/>
      <c r="AI134" s="89"/>
    </row>
    <row r="135" spans="1:35" ht="22.5" customHeight="1" x14ac:dyDescent="0.2">
      <c r="A135" s="50"/>
      <c r="B135" s="342" t="s">
        <v>2304</v>
      </c>
      <c r="C135" s="132"/>
      <c r="D135" s="133"/>
      <c r="E135" s="131"/>
      <c r="F135" s="128"/>
      <c r="G135" s="128"/>
      <c r="H135" s="298"/>
      <c r="I135" s="322"/>
      <c r="J135" s="322"/>
      <c r="K135" s="322"/>
      <c r="L135" s="298"/>
      <c r="M135" s="314"/>
      <c r="N135" s="357" t="s">
        <v>2144</v>
      </c>
      <c r="O135" s="66"/>
      <c r="P135" s="342" t="s">
        <v>2305</v>
      </c>
      <c r="Q135" s="132"/>
      <c r="R135" s="133"/>
      <c r="S135" s="131"/>
      <c r="T135" s="131"/>
      <c r="U135" s="300"/>
      <c r="V135" s="298"/>
      <c r="W135" s="298"/>
      <c r="X135" s="298"/>
      <c r="Y135" s="298"/>
      <c r="Z135" s="314"/>
      <c r="AA135" s="314"/>
      <c r="AB135" s="297" t="s">
        <v>2147</v>
      </c>
      <c r="AC135" s="17"/>
      <c r="AE135" s="102"/>
      <c r="AF135" s="89"/>
      <c r="AG135" s="89"/>
      <c r="AH135" s="89"/>
      <c r="AI135" s="89"/>
    </row>
    <row r="136" spans="1:35" ht="22.5" customHeight="1" x14ac:dyDescent="0.2">
      <c r="A136" s="50"/>
      <c r="B136" s="342" t="s">
        <v>2307</v>
      </c>
      <c r="C136" s="132"/>
      <c r="D136" s="133"/>
      <c r="E136" s="131"/>
      <c r="F136" s="131"/>
      <c r="G136" s="300"/>
      <c r="H136" s="298"/>
      <c r="I136" s="298"/>
      <c r="J136" s="298"/>
      <c r="K136" s="298"/>
      <c r="L136" s="322"/>
      <c r="M136" s="298"/>
      <c r="N136" s="297" t="s">
        <v>2145</v>
      </c>
      <c r="O136" s="66"/>
      <c r="P136" s="342" t="s">
        <v>2306</v>
      </c>
      <c r="Q136" s="132"/>
      <c r="R136" s="133"/>
      <c r="S136" s="131"/>
      <c r="T136" s="131"/>
      <c r="U136" s="300"/>
      <c r="V136" s="298"/>
      <c r="W136" s="298"/>
      <c r="X136" s="298"/>
      <c r="Y136" s="298"/>
      <c r="Z136" s="298"/>
      <c r="AA136" s="298"/>
      <c r="AB136" s="357" t="s">
        <v>2146</v>
      </c>
      <c r="AC136" s="17"/>
      <c r="AE136" s="102"/>
      <c r="AF136" s="89"/>
      <c r="AG136" s="89"/>
      <c r="AH136" s="89"/>
      <c r="AI136" s="89"/>
    </row>
    <row r="137" spans="1:35" ht="22.5" customHeight="1" x14ac:dyDescent="0.2">
      <c r="A137" s="50"/>
      <c r="B137" s="131" t="s">
        <v>2486</v>
      </c>
      <c r="C137" s="132"/>
      <c r="D137" s="133"/>
      <c r="E137" s="131"/>
      <c r="F137" s="358" t="s">
        <v>2308</v>
      </c>
      <c r="G137" s="128"/>
      <c r="H137" s="138"/>
      <c r="I137" s="771" t="s">
        <v>2309</v>
      </c>
      <c r="J137" s="771"/>
      <c r="K137" s="771"/>
      <c r="L137" s="771"/>
      <c r="M137" s="771"/>
      <c r="N137" s="133"/>
      <c r="O137" s="302"/>
      <c r="P137" s="771" t="s">
        <v>1334</v>
      </c>
      <c r="Q137" s="771"/>
      <c r="R137" s="771"/>
      <c r="S137" s="771"/>
      <c r="T137" s="771"/>
      <c r="U137" s="62"/>
      <c r="V137" s="702"/>
      <c r="W137" s="702"/>
      <c r="X137" s="702"/>
      <c r="Y137" s="702"/>
      <c r="Z137" s="702"/>
      <c r="AA137" s="702"/>
      <c r="AB137" s="291"/>
      <c r="AC137" s="17"/>
      <c r="AE137" s="102"/>
      <c r="AF137" s="89"/>
      <c r="AG137" s="89"/>
      <c r="AH137" s="89"/>
      <c r="AI137" s="89"/>
    </row>
    <row r="138" spans="1:35" ht="22.5" customHeight="1" x14ac:dyDescent="0.2">
      <c r="A138" s="50"/>
      <c r="B138" s="131" t="s">
        <v>2310</v>
      </c>
      <c r="C138" s="132"/>
      <c r="D138" s="133"/>
      <c r="E138" s="131"/>
      <c r="F138" s="358"/>
      <c r="G138" s="128"/>
      <c r="H138" s="298"/>
      <c r="I138" s="298"/>
      <c r="J138" s="298"/>
      <c r="K138" s="298"/>
      <c r="L138" s="298"/>
      <c r="M138" s="298"/>
      <c r="N138" s="297" t="s">
        <v>2145</v>
      </c>
      <c r="O138" s="66"/>
      <c r="P138" s="791" t="s">
        <v>2311</v>
      </c>
      <c r="Q138" s="791"/>
      <c r="R138" s="791"/>
      <c r="S138" s="791"/>
      <c r="T138" s="791"/>
      <c r="U138" s="791"/>
      <c r="V138" s="291"/>
      <c r="W138" s="291"/>
      <c r="X138" s="291"/>
      <c r="Y138" s="291"/>
      <c r="Z138" s="312"/>
      <c r="AA138" s="312"/>
      <c r="AB138" s="363" t="s">
        <v>2193</v>
      </c>
      <c r="AC138" s="17"/>
      <c r="AE138" s="102"/>
      <c r="AF138" s="89"/>
      <c r="AG138" s="89"/>
      <c r="AH138" s="89"/>
      <c r="AI138" s="89"/>
    </row>
    <row r="139" spans="1:35" ht="22.5" customHeight="1" x14ac:dyDescent="0.2">
      <c r="A139" s="50"/>
      <c r="B139" s="49" t="s">
        <v>2487</v>
      </c>
      <c r="C139" s="132"/>
      <c r="D139" s="133"/>
      <c r="E139" s="131"/>
      <c r="F139" s="136" t="s">
        <v>2233</v>
      </c>
      <c r="G139" s="49"/>
      <c r="H139" s="133"/>
      <c r="I139" s="771" t="s">
        <v>2234</v>
      </c>
      <c r="J139" s="771"/>
      <c r="K139" s="771"/>
      <c r="L139" s="771"/>
      <c r="M139" s="771"/>
      <c r="N139" s="128"/>
      <c r="O139" s="66"/>
      <c r="P139" s="348" t="s">
        <v>2312</v>
      </c>
      <c r="Q139" s="145"/>
      <c r="R139" s="62"/>
      <c r="S139" s="58"/>
      <c r="T139" s="58"/>
      <c r="U139" s="316"/>
      <c r="V139" s="323"/>
      <c r="W139" s="323"/>
      <c r="X139" s="323"/>
      <c r="Y139" s="323"/>
      <c r="Z139" s="323"/>
      <c r="AA139" s="323"/>
      <c r="AB139" s="323"/>
      <c r="AC139" s="17"/>
      <c r="AE139" s="102"/>
      <c r="AF139" s="89"/>
      <c r="AG139" s="89"/>
      <c r="AH139" s="89"/>
      <c r="AI139" s="89"/>
    </row>
    <row r="140" spans="1:35" ht="14.25" customHeight="1" x14ac:dyDescent="0.2">
      <c r="A140" s="50"/>
      <c r="B140" s="303"/>
      <c r="C140" s="145"/>
      <c r="D140" s="62"/>
      <c r="E140" s="58"/>
      <c r="F140" s="58"/>
      <c r="G140" s="316"/>
      <c r="H140" s="316"/>
      <c r="I140" s="316"/>
      <c r="J140" s="316"/>
      <c r="K140" s="316"/>
      <c r="L140" s="315"/>
      <c r="M140" s="316"/>
      <c r="N140" s="297"/>
      <c r="O140" s="66"/>
      <c r="P140" s="303"/>
      <c r="Q140" s="145"/>
      <c r="R140" s="62"/>
      <c r="S140" s="58"/>
      <c r="T140" s="58"/>
      <c r="U140" s="316"/>
      <c r="V140" s="316"/>
      <c r="W140" s="316"/>
      <c r="X140" s="316"/>
      <c r="Y140" s="316"/>
      <c r="Z140" s="316"/>
      <c r="AA140" s="316"/>
      <c r="AB140" s="359"/>
      <c r="AC140" s="17"/>
      <c r="AE140" s="102"/>
      <c r="AF140" s="89"/>
      <c r="AG140" s="89"/>
      <c r="AH140" s="89"/>
      <c r="AI140" s="89"/>
    </row>
    <row r="141" spans="1:35" ht="22.5" customHeight="1" x14ac:dyDescent="0.2">
      <c r="A141" s="50"/>
      <c r="B141" s="365" t="s">
        <v>2313</v>
      </c>
      <c r="C141" s="365"/>
      <c r="D141" s="365"/>
      <c r="E141" s="365"/>
      <c r="F141" s="365"/>
      <c r="G141" s="365"/>
      <c r="H141" s="365"/>
      <c r="I141" s="365"/>
      <c r="J141" s="125" t="s">
        <v>2233</v>
      </c>
      <c r="K141" s="366" t="s">
        <v>2234</v>
      </c>
      <c r="L141" s="365"/>
      <c r="M141" s="367" t="s">
        <v>2323</v>
      </c>
      <c r="N141" s="365"/>
      <c r="O141" s="365"/>
      <c r="P141" s="365"/>
      <c r="Q141" s="365"/>
      <c r="R141" s="365"/>
      <c r="S141" s="365"/>
      <c r="T141" s="365"/>
      <c r="U141" s="365"/>
      <c r="V141" s="684" t="s">
        <v>2497</v>
      </c>
      <c r="W141" s="684"/>
      <c r="X141" s="684"/>
      <c r="Y141" s="684"/>
      <c r="Z141" s="684"/>
      <c r="AA141" s="684"/>
      <c r="AB141" s="684"/>
      <c r="AC141" s="17"/>
      <c r="AE141" s="102"/>
      <c r="AF141" s="89"/>
      <c r="AG141" s="89"/>
      <c r="AH141" s="89"/>
      <c r="AI141" s="89"/>
    </row>
    <row r="142" spans="1:35" ht="22.5" customHeight="1" x14ac:dyDescent="0.2">
      <c r="A142" s="50"/>
      <c r="B142" s="324" t="s">
        <v>2488</v>
      </c>
      <c r="C142" s="132"/>
      <c r="D142" s="133"/>
      <c r="E142" s="131"/>
      <c r="F142" s="136" t="s">
        <v>2233</v>
      </c>
      <c r="G142" s="324"/>
      <c r="H142" s="133"/>
      <c r="I142" s="771" t="s">
        <v>2234</v>
      </c>
      <c r="J142" s="771"/>
      <c r="K142" s="771"/>
      <c r="L142" s="771"/>
      <c r="M142" s="771"/>
      <c r="N142" s="128"/>
      <c r="O142" s="302"/>
      <c r="P142" s="771"/>
      <c r="Q142" s="771"/>
      <c r="R142" s="771"/>
      <c r="S142" s="771"/>
      <c r="T142" s="771"/>
      <c r="U142" s="128"/>
      <c r="V142" s="291"/>
      <c r="W142" s="291"/>
      <c r="X142" s="291"/>
      <c r="Y142" s="291"/>
      <c r="Z142" s="291"/>
      <c r="AA142" s="291"/>
      <c r="AB142" s="291"/>
      <c r="AC142" s="17"/>
      <c r="AE142" s="102"/>
      <c r="AF142" s="89"/>
      <c r="AG142" s="89"/>
      <c r="AH142" s="89"/>
      <c r="AI142" s="89"/>
    </row>
    <row r="143" spans="1:35" ht="22.5" customHeight="1" x14ac:dyDescent="0.2">
      <c r="A143" s="50"/>
      <c r="B143" s="49" t="s">
        <v>2489</v>
      </c>
      <c r="C143" s="132"/>
      <c r="D143" s="133"/>
      <c r="E143" s="131"/>
      <c r="F143" s="136" t="s">
        <v>2233</v>
      </c>
      <c r="G143" s="49"/>
      <c r="H143" s="133"/>
      <c r="I143" s="136"/>
      <c r="J143" s="136"/>
      <c r="K143" s="136"/>
      <c r="L143" s="136"/>
      <c r="M143" s="136" t="s">
        <v>2234</v>
      </c>
      <c r="N143" s="128"/>
      <c r="O143" s="302"/>
      <c r="P143" s="136"/>
      <c r="Q143" s="136"/>
      <c r="R143" s="136"/>
      <c r="S143" s="136"/>
      <c r="T143" s="136"/>
      <c r="U143" s="128"/>
      <c r="V143" s="291"/>
      <c r="W143" s="291"/>
      <c r="X143" s="291"/>
      <c r="Y143" s="291"/>
      <c r="Z143" s="291"/>
      <c r="AA143" s="291"/>
      <c r="AB143" s="291"/>
      <c r="AC143" s="17"/>
      <c r="AE143" s="102"/>
      <c r="AF143" s="89"/>
      <c r="AG143" s="89"/>
      <c r="AH143" s="89"/>
      <c r="AI143" s="89"/>
    </row>
    <row r="144" spans="1:35" ht="22.5" customHeight="1" x14ac:dyDescent="0.2">
      <c r="A144" s="50"/>
      <c r="B144" s="133" t="s">
        <v>2490</v>
      </c>
      <c r="C144" s="132"/>
      <c r="D144" s="133"/>
      <c r="E144" s="131"/>
      <c r="F144" s="136" t="s">
        <v>2233</v>
      </c>
      <c r="G144" s="133"/>
      <c r="H144" s="133"/>
      <c r="I144" s="771" t="s">
        <v>2234</v>
      </c>
      <c r="J144" s="771"/>
      <c r="K144" s="771"/>
      <c r="L144" s="771"/>
      <c r="M144" s="771"/>
      <c r="N144" s="128"/>
      <c r="O144" s="302"/>
      <c r="P144" s="771" t="s">
        <v>2251</v>
      </c>
      <c r="Q144" s="771"/>
      <c r="R144" s="771"/>
      <c r="S144" s="771"/>
      <c r="T144" s="771"/>
      <c r="U144" s="128"/>
      <c r="V144" s="291"/>
      <c r="W144" s="291"/>
      <c r="X144" s="291"/>
      <c r="Y144" s="291"/>
      <c r="Z144" s="291"/>
      <c r="AA144" s="291"/>
      <c r="AB144" s="291"/>
      <c r="AC144" s="17"/>
      <c r="AE144" s="102"/>
      <c r="AF144" s="89"/>
      <c r="AG144" s="89"/>
      <c r="AH144" s="89"/>
      <c r="AI144" s="89"/>
    </row>
    <row r="145" spans="1:44" ht="22.5" customHeight="1" x14ac:dyDescent="0.2">
      <c r="A145" s="50"/>
      <c r="B145" s="133" t="s">
        <v>2491</v>
      </c>
      <c r="C145" s="132"/>
      <c r="D145" s="133"/>
      <c r="E145" s="131"/>
      <c r="F145" s="136" t="s">
        <v>2233</v>
      </c>
      <c r="G145" s="133"/>
      <c r="H145" s="133"/>
      <c r="I145" s="771" t="s">
        <v>2234</v>
      </c>
      <c r="J145" s="771"/>
      <c r="K145" s="771"/>
      <c r="L145" s="771"/>
      <c r="M145" s="771"/>
      <c r="N145" s="128"/>
      <c r="O145" s="302"/>
      <c r="P145" s="771" t="s">
        <v>2251</v>
      </c>
      <c r="Q145" s="771"/>
      <c r="R145" s="771"/>
      <c r="S145" s="771"/>
      <c r="T145" s="771"/>
      <c r="U145" s="128"/>
      <c r="V145" s="291"/>
      <c r="W145" s="291"/>
      <c r="X145" s="291"/>
      <c r="Y145" s="291"/>
      <c r="Z145" s="291"/>
      <c r="AA145" s="291"/>
      <c r="AB145" s="291"/>
      <c r="AC145" s="17"/>
      <c r="AE145" s="102"/>
      <c r="AF145" s="89"/>
      <c r="AG145" s="89"/>
      <c r="AH145" s="89"/>
      <c r="AI145" s="89"/>
    </row>
    <row r="146" spans="1:44" ht="22.5" customHeight="1" x14ac:dyDescent="0.2">
      <c r="A146" s="50"/>
      <c r="B146" s="133" t="s">
        <v>2492</v>
      </c>
      <c r="C146" s="132"/>
      <c r="D146" s="133"/>
      <c r="E146" s="131"/>
      <c r="F146" s="136" t="s">
        <v>2233</v>
      </c>
      <c r="G146" s="49"/>
      <c r="H146" s="133"/>
      <c r="I146" s="771" t="s">
        <v>2234</v>
      </c>
      <c r="J146" s="771"/>
      <c r="K146" s="771"/>
      <c r="L146" s="771"/>
      <c r="M146" s="771"/>
      <c r="N146" s="128"/>
      <c r="O146" s="302"/>
      <c r="P146" s="771" t="s">
        <v>2251</v>
      </c>
      <c r="Q146" s="771"/>
      <c r="R146" s="771"/>
      <c r="S146" s="771"/>
      <c r="T146" s="771"/>
      <c r="U146" s="128"/>
      <c r="V146" s="291"/>
      <c r="W146" s="291"/>
      <c r="X146" s="291"/>
      <c r="Y146" s="291"/>
      <c r="Z146" s="291"/>
      <c r="AA146" s="291"/>
      <c r="AB146" s="291"/>
      <c r="AC146" s="17"/>
      <c r="AE146" s="102"/>
      <c r="AF146" s="89"/>
      <c r="AG146" s="89"/>
      <c r="AH146" s="89"/>
      <c r="AI146" s="89"/>
    </row>
    <row r="147" spans="1:44" ht="22.5" customHeight="1" x14ac:dyDescent="0.2">
      <c r="A147" s="50"/>
      <c r="B147" s="303"/>
      <c r="C147" s="145"/>
      <c r="D147" s="62"/>
      <c r="E147" s="58"/>
      <c r="F147" s="58"/>
      <c r="G147" s="316"/>
      <c r="H147" s="316"/>
      <c r="I147" s="316"/>
      <c r="J147" s="316"/>
      <c r="K147" s="316"/>
      <c r="L147" s="315"/>
      <c r="M147" s="316"/>
      <c r="N147" s="297"/>
      <c r="O147" s="66"/>
      <c r="P147" s="303"/>
      <c r="Q147" s="145"/>
      <c r="R147" s="62"/>
      <c r="S147" s="58"/>
      <c r="T147" s="58"/>
      <c r="U147" s="316"/>
      <c r="V147" s="316"/>
      <c r="W147" s="316"/>
      <c r="X147" s="316"/>
      <c r="Y147" s="316"/>
      <c r="Z147" s="316"/>
      <c r="AA147" s="316"/>
      <c r="AB147" s="297"/>
      <c r="AC147" s="17"/>
      <c r="AE147" s="102"/>
      <c r="AF147" s="89"/>
      <c r="AG147" s="89"/>
      <c r="AH147" s="89"/>
      <c r="AI147" s="89"/>
    </row>
    <row r="148" spans="1:44" ht="22.5" customHeight="1" x14ac:dyDescent="0.2">
      <c r="A148" s="50"/>
      <c r="B148" s="793" t="s">
        <v>2520</v>
      </c>
      <c r="C148" s="794"/>
      <c r="D148" s="794"/>
      <c r="E148" s="794"/>
      <c r="F148" s="794"/>
      <c r="G148" s="794"/>
      <c r="H148" s="794"/>
      <c r="I148" s="794"/>
      <c r="J148" s="794"/>
      <c r="K148" s="794"/>
      <c r="L148" s="794"/>
      <c r="M148" s="794"/>
      <c r="N148" s="794"/>
      <c r="O148" s="794"/>
      <c r="P148" s="794"/>
      <c r="Q148" s="794"/>
      <c r="R148" s="794"/>
      <c r="S148" s="794"/>
      <c r="T148" s="794"/>
      <c r="U148" s="794"/>
      <c r="V148" s="794"/>
      <c r="W148" s="794"/>
      <c r="X148" s="794"/>
      <c r="Y148" s="794"/>
      <c r="Z148" s="794"/>
      <c r="AA148" s="794"/>
      <c r="AB148" s="794"/>
      <c r="AC148" s="17"/>
      <c r="AE148" s="102"/>
      <c r="AF148" s="89"/>
      <c r="AG148" s="89"/>
      <c r="AH148" s="89"/>
      <c r="AI148" s="89"/>
    </row>
    <row r="149" spans="1:44" ht="22.5" customHeight="1" x14ac:dyDescent="0.2">
      <c r="A149" s="50"/>
      <c r="B149" s="794"/>
      <c r="C149" s="794"/>
      <c r="D149" s="794"/>
      <c r="E149" s="794"/>
      <c r="F149" s="794"/>
      <c r="G149" s="794"/>
      <c r="H149" s="794"/>
      <c r="I149" s="794"/>
      <c r="J149" s="794"/>
      <c r="K149" s="794"/>
      <c r="L149" s="794"/>
      <c r="M149" s="794"/>
      <c r="N149" s="794"/>
      <c r="O149" s="794"/>
      <c r="P149" s="794"/>
      <c r="Q149" s="794"/>
      <c r="R149" s="794"/>
      <c r="S149" s="794"/>
      <c r="T149" s="794"/>
      <c r="U149" s="794"/>
      <c r="V149" s="794"/>
      <c r="W149" s="794"/>
      <c r="X149" s="794"/>
      <c r="Y149" s="794"/>
      <c r="Z149" s="794"/>
      <c r="AA149" s="794"/>
      <c r="AB149" s="794"/>
      <c r="AC149" s="17"/>
      <c r="AE149" s="102"/>
      <c r="AF149" s="89"/>
      <c r="AG149" s="89"/>
      <c r="AH149" s="89"/>
      <c r="AI149" s="89"/>
    </row>
    <row r="150" spans="1:44" ht="22.5" customHeight="1" x14ac:dyDescent="0.2">
      <c r="A150" s="50"/>
      <c r="B150" s="794"/>
      <c r="C150" s="794"/>
      <c r="D150" s="794"/>
      <c r="E150" s="794"/>
      <c r="F150" s="794"/>
      <c r="G150" s="794"/>
      <c r="H150" s="794"/>
      <c r="I150" s="794"/>
      <c r="J150" s="794"/>
      <c r="K150" s="794"/>
      <c r="L150" s="794"/>
      <c r="M150" s="794"/>
      <c r="N150" s="794"/>
      <c r="O150" s="794"/>
      <c r="P150" s="794"/>
      <c r="Q150" s="794"/>
      <c r="R150" s="794"/>
      <c r="S150" s="794"/>
      <c r="T150" s="794"/>
      <c r="U150" s="794"/>
      <c r="V150" s="794"/>
      <c r="W150" s="794"/>
      <c r="X150" s="794"/>
      <c r="Y150" s="794"/>
      <c r="Z150" s="794"/>
      <c r="AA150" s="794"/>
      <c r="AB150" s="794"/>
      <c r="AC150" s="17"/>
      <c r="AE150" s="102"/>
      <c r="AF150" s="89"/>
      <c r="AG150" s="89"/>
      <c r="AH150" s="89"/>
      <c r="AI150" s="89"/>
    </row>
    <row r="151" spans="1:44" ht="22.5" customHeight="1" x14ac:dyDescent="0.2">
      <c r="A151" s="50"/>
      <c r="B151" s="795"/>
      <c r="C151" s="795"/>
      <c r="D151" s="795"/>
      <c r="E151" s="795"/>
      <c r="F151" s="795"/>
      <c r="G151" s="795"/>
      <c r="H151" s="795"/>
      <c r="I151" s="795"/>
      <c r="J151" s="795"/>
      <c r="K151" s="795"/>
      <c r="L151" s="795"/>
      <c r="M151" s="795"/>
      <c r="N151" s="795"/>
      <c r="O151" s="795"/>
      <c r="P151" s="795"/>
      <c r="Q151" s="795"/>
      <c r="R151" s="795"/>
      <c r="S151" s="795"/>
      <c r="T151" s="795"/>
      <c r="U151" s="795"/>
      <c r="V151" s="795"/>
      <c r="W151" s="795"/>
      <c r="X151" s="795"/>
      <c r="Y151" s="795"/>
      <c r="Z151" s="795"/>
      <c r="AA151" s="795"/>
      <c r="AB151" s="795"/>
      <c r="AC151" s="17"/>
      <c r="AE151" s="102"/>
      <c r="AF151" s="89"/>
      <c r="AG151" s="89"/>
      <c r="AH151" s="89"/>
      <c r="AI151" s="89"/>
    </row>
    <row r="152" spans="1:44" ht="22.5" customHeight="1" x14ac:dyDescent="0.2">
      <c r="A152" s="50"/>
      <c r="B152" s="145"/>
      <c r="C152" s="145"/>
      <c r="D152" s="62"/>
      <c r="E152" s="58"/>
      <c r="F152" s="62"/>
      <c r="G152" s="144"/>
      <c r="H152" s="144"/>
      <c r="I152" s="144"/>
      <c r="J152" s="63"/>
      <c r="K152" s="62"/>
      <c r="L152" s="140"/>
      <c r="M152" s="63"/>
      <c r="N152" s="62"/>
      <c r="O152" s="144"/>
      <c r="P152" s="145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04"/>
      <c r="AC152" s="17"/>
      <c r="AE152" s="102" t="s">
        <v>1698</v>
      </c>
      <c r="AF152" s="93" t="s">
        <v>1277</v>
      </c>
      <c r="AG152" s="93" t="s">
        <v>1278</v>
      </c>
      <c r="AH152" s="93" t="s">
        <v>1279</v>
      </c>
      <c r="AI152" s="93" t="s">
        <v>1280</v>
      </c>
      <c r="AJ152" s="93" t="s">
        <v>1281</v>
      </c>
      <c r="AK152" s="93" t="s">
        <v>1282</v>
      </c>
      <c r="AL152" s="93" t="s">
        <v>1283</v>
      </c>
      <c r="AM152" s="93" t="s">
        <v>1284</v>
      </c>
      <c r="AN152" s="93" t="s">
        <v>1285</v>
      </c>
      <c r="AO152" s="93" t="s">
        <v>1286</v>
      </c>
      <c r="AP152" s="93" t="s">
        <v>1287</v>
      </c>
      <c r="AQ152" s="93" t="s">
        <v>1288</v>
      </c>
      <c r="AR152" s="93" t="s">
        <v>1289</v>
      </c>
    </row>
    <row r="153" spans="1:44" ht="19.5" customHeight="1" x14ac:dyDescent="0.2">
      <c r="A153" s="50"/>
      <c r="B153" s="103"/>
      <c r="C153" s="107"/>
      <c r="D153" s="49"/>
      <c r="E153" s="61"/>
      <c r="F153" s="61"/>
      <c r="G153" s="65"/>
      <c r="H153" s="65"/>
      <c r="I153" s="65"/>
      <c r="J153" s="65"/>
      <c r="K153" s="65"/>
      <c r="L153" s="65"/>
      <c r="M153" s="65"/>
      <c r="N153" s="65"/>
      <c r="O153" s="109"/>
      <c r="P153" s="107"/>
      <c r="Q153" s="107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17"/>
      <c r="AE153" s="102" t="s">
        <v>1699</v>
      </c>
      <c r="AF153" s="90" t="b">
        <v>0</v>
      </c>
      <c r="AG153" s="90" t="b">
        <f>FALSE</f>
        <v>0</v>
      </c>
      <c r="AH153" s="90" t="b">
        <f>FALSE</f>
        <v>0</v>
      </c>
      <c r="AI153" s="90" t="b">
        <f>FALSE</f>
        <v>0</v>
      </c>
      <c r="AJ153" s="90" t="b">
        <f>FALSE</f>
        <v>0</v>
      </c>
      <c r="AK153" s="90" t="b">
        <f>FALSE</f>
        <v>0</v>
      </c>
      <c r="AL153" s="90" t="b">
        <f>FALSE</f>
        <v>0</v>
      </c>
      <c r="AM153" s="90" t="b">
        <f>FALSE</f>
        <v>0</v>
      </c>
      <c r="AN153" s="90" t="b">
        <f>FALSE</f>
        <v>0</v>
      </c>
      <c r="AO153" s="90" t="b">
        <f>FALSE</f>
        <v>0</v>
      </c>
      <c r="AP153" s="90" t="b">
        <f>FALSE</f>
        <v>0</v>
      </c>
      <c r="AQ153" s="90" t="b">
        <f>FALSE</f>
        <v>0</v>
      </c>
      <c r="AR153" s="90" t="b">
        <f>FALSE</f>
        <v>0</v>
      </c>
    </row>
    <row r="154" spans="1:44" ht="19.5" customHeight="1" x14ac:dyDescent="0.2">
      <c r="A154" s="50"/>
      <c r="B154" s="146"/>
      <c r="C154" s="146"/>
      <c r="D154" s="146"/>
      <c r="E154" s="146"/>
      <c r="F154" s="146"/>
      <c r="G154" s="146"/>
      <c r="H154" s="51"/>
      <c r="I154" s="146"/>
      <c r="J154" s="146"/>
      <c r="K154" s="146"/>
      <c r="L154" s="146"/>
      <c r="M154" s="146"/>
      <c r="N154" s="146"/>
      <c r="O154" s="53"/>
      <c r="P154" s="146"/>
      <c r="Q154" s="146"/>
      <c r="R154" s="146"/>
      <c r="S154" s="146"/>
      <c r="T154" s="146"/>
      <c r="U154" s="146"/>
      <c r="V154" s="51"/>
      <c r="W154" s="146"/>
      <c r="X154" s="146"/>
      <c r="Y154" s="146"/>
      <c r="Z154" s="146"/>
      <c r="AA154" s="146"/>
      <c r="AB154" s="146"/>
      <c r="AC154" s="17"/>
      <c r="AE154" s="102" t="s">
        <v>1700</v>
      </c>
      <c r="AF154" s="90" t="b">
        <v>0</v>
      </c>
      <c r="AG154" s="90" t="b">
        <f>FALSE</f>
        <v>0</v>
      </c>
      <c r="AH154" s="90" t="b">
        <f>FALSE</f>
        <v>0</v>
      </c>
      <c r="AI154" s="90" t="b">
        <f>FALSE</f>
        <v>0</v>
      </c>
      <c r="AJ154" s="90" t="b">
        <f>FALSE</f>
        <v>0</v>
      </c>
      <c r="AK154" s="90" t="b">
        <f>FALSE</f>
        <v>0</v>
      </c>
      <c r="AL154" s="90" t="b">
        <f>FALSE</f>
        <v>0</v>
      </c>
      <c r="AM154" s="90" t="b">
        <f>FALSE</f>
        <v>0</v>
      </c>
      <c r="AN154" s="90" t="b">
        <v>0</v>
      </c>
      <c r="AO154" s="90" t="b">
        <f>FALSE</f>
        <v>0</v>
      </c>
      <c r="AP154" s="90" t="b">
        <f>FALSE</f>
        <v>0</v>
      </c>
      <c r="AQ154" s="90" t="b">
        <f>FALSE</f>
        <v>0</v>
      </c>
      <c r="AR154" s="90" t="b">
        <f>FALSE</f>
        <v>0</v>
      </c>
    </row>
    <row r="155" spans="1:44" ht="19.5" customHeight="1" x14ac:dyDescent="0.2">
      <c r="A155" s="50"/>
      <c r="B155" s="51" t="s">
        <v>126</v>
      </c>
      <c r="C155" s="51"/>
      <c r="D155" s="51"/>
      <c r="E155" s="51"/>
      <c r="F155" s="51"/>
      <c r="G155" s="51"/>
      <c r="H155" s="51"/>
      <c r="I155" s="51" t="str">
        <f>HLOOKUP(Language!$B$2,Language!$C$12:$H$400,182)</f>
        <v>Name</v>
      </c>
      <c r="J155" s="51"/>
      <c r="K155" s="51"/>
      <c r="L155" s="51"/>
      <c r="M155" s="52"/>
      <c r="N155" s="51"/>
      <c r="O155" s="53"/>
      <c r="P155" s="51" t="s">
        <v>17</v>
      </c>
      <c r="Q155" s="51"/>
      <c r="R155" s="51"/>
      <c r="S155" s="51"/>
      <c r="T155" s="51"/>
      <c r="U155" s="51"/>
      <c r="V155" s="51"/>
      <c r="W155" s="51" t="s">
        <v>1721</v>
      </c>
      <c r="X155" s="51"/>
      <c r="Y155" s="51"/>
      <c r="Z155" s="51"/>
      <c r="AA155" s="51"/>
      <c r="AB155" s="51"/>
      <c r="AC155" s="17"/>
      <c r="AE155" s="102" t="s">
        <v>1701</v>
      </c>
      <c r="AF155" s="90" t="b">
        <f>FALSE</f>
        <v>0</v>
      </c>
      <c r="AG155" s="90" t="b">
        <f>FALSE</f>
        <v>0</v>
      </c>
      <c r="AH155" s="90" t="b">
        <f>FALSE</f>
        <v>0</v>
      </c>
      <c r="AI155" s="90" t="b">
        <f>FALSE</f>
        <v>0</v>
      </c>
      <c r="AJ155" s="90" t="b">
        <f>FALSE</f>
        <v>0</v>
      </c>
      <c r="AK155" s="90" t="b">
        <f>FALSE</f>
        <v>0</v>
      </c>
      <c r="AL155" s="90" t="b">
        <f>FALSE</f>
        <v>0</v>
      </c>
      <c r="AM155" s="90" t="b">
        <f>FALSE</f>
        <v>0</v>
      </c>
      <c r="AN155" s="90" t="b">
        <f>FALSE</f>
        <v>0</v>
      </c>
      <c r="AO155" s="90" t="b">
        <f>FALSE</f>
        <v>0</v>
      </c>
      <c r="AP155" s="90" t="b">
        <f>FALSE</f>
        <v>0</v>
      </c>
      <c r="AQ155" s="90" t="b">
        <f>FALSE</f>
        <v>0</v>
      </c>
      <c r="AR155" s="90" t="b">
        <f>FALSE</f>
        <v>0</v>
      </c>
    </row>
    <row r="156" spans="1:44" ht="19.5" customHeight="1" x14ac:dyDescent="0.2">
      <c r="A156" s="50"/>
      <c r="B156" s="792" t="s">
        <v>2205</v>
      </c>
      <c r="C156" s="792"/>
      <c r="D156" s="792"/>
      <c r="E156" s="792"/>
      <c r="F156" s="792"/>
      <c r="G156" s="792"/>
      <c r="H156" s="792"/>
      <c r="I156" s="792"/>
      <c r="J156" s="792"/>
      <c r="K156" s="792"/>
      <c r="L156" s="792"/>
      <c r="M156" s="792"/>
      <c r="N156" s="792"/>
      <c r="O156" s="792"/>
      <c r="P156" s="792"/>
      <c r="Q156" s="792"/>
      <c r="R156" s="792"/>
      <c r="S156" s="792"/>
      <c r="T156" s="792"/>
      <c r="U156" s="792"/>
      <c r="V156" s="792"/>
      <c r="W156" s="792"/>
      <c r="X156" s="792"/>
      <c r="Y156" s="792"/>
      <c r="Z156" s="792"/>
      <c r="AA156" s="792"/>
      <c r="AB156" s="792"/>
      <c r="AC156" s="17"/>
      <c r="AE156" s="102" t="s">
        <v>1702</v>
      </c>
      <c r="AF156" s="90" t="b">
        <f>FALSE</f>
        <v>0</v>
      </c>
      <c r="AG156" s="90" t="b">
        <f>FALSE</f>
        <v>0</v>
      </c>
      <c r="AH156" s="90" t="b">
        <f>FALSE</f>
        <v>0</v>
      </c>
      <c r="AI156" s="90" t="b">
        <f>FALSE</f>
        <v>0</v>
      </c>
      <c r="AJ156" s="90" t="b">
        <f>FALSE</f>
        <v>0</v>
      </c>
      <c r="AK156" s="90" t="b">
        <f>FALSE</f>
        <v>0</v>
      </c>
      <c r="AL156" s="90" t="b">
        <f>FALSE</f>
        <v>0</v>
      </c>
      <c r="AM156" s="90" t="b">
        <f>FALSE</f>
        <v>0</v>
      </c>
      <c r="AN156" s="90" t="b">
        <f>FALSE</f>
        <v>0</v>
      </c>
      <c r="AO156" s="90" t="b">
        <f>FALSE</f>
        <v>0</v>
      </c>
      <c r="AP156" s="90" t="b">
        <f>FALSE</f>
        <v>0</v>
      </c>
      <c r="AQ156" s="90" t="b">
        <f>FALSE</f>
        <v>0</v>
      </c>
      <c r="AR156" s="90" t="b">
        <f>FALSE</f>
        <v>0</v>
      </c>
    </row>
    <row r="157" spans="1:44" ht="19.5" customHeight="1" x14ac:dyDescent="0.2">
      <c r="A157" s="50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2"/>
      <c r="N157" s="51"/>
      <c r="O157" s="53"/>
      <c r="P157" s="61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17"/>
      <c r="AE157" s="102" t="s">
        <v>1683</v>
      </c>
      <c r="AF157" s="90" t="b">
        <f>FALSE</f>
        <v>0</v>
      </c>
      <c r="AG157" s="90" t="b">
        <f>FALSE</f>
        <v>0</v>
      </c>
      <c r="AH157" s="90" t="b">
        <f>FALSE</f>
        <v>0</v>
      </c>
      <c r="AI157" s="90" t="b">
        <f>FALSE</f>
        <v>0</v>
      </c>
      <c r="AJ157" s="90" t="b">
        <f>FALSE</f>
        <v>0</v>
      </c>
      <c r="AK157" s="90" t="b">
        <f>FALSE</f>
        <v>0</v>
      </c>
      <c r="AL157" s="90" t="b">
        <f>FALSE</f>
        <v>0</v>
      </c>
      <c r="AM157" s="90" t="b">
        <f>FALSE</f>
        <v>0</v>
      </c>
      <c r="AN157" s="90" t="b">
        <f>FALSE</f>
        <v>0</v>
      </c>
      <c r="AO157" s="90" t="b">
        <f>FALSE</f>
        <v>0</v>
      </c>
      <c r="AP157" s="90" t="b">
        <f>FALSE</f>
        <v>0</v>
      </c>
      <c r="AQ157" s="90" t="b">
        <f>FALSE</f>
        <v>0</v>
      </c>
      <c r="AR157" s="90" t="b">
        <f>FALSE</f>
        <v>0</v>
      </c>
    </row>
    <row r="158" spans="1:44" ht="19.5" customHeight="1" x14ac:dyDescent="0.2">
      <c r="A158" s="50"/>
      <c r="P158" s="84"/>
      <c r="Q158" s="85"/>
      <c r="R158" s="11"/>
      <c r="S158" s="84"/>
      <c r="T158" s="737"/>
      <c r="U158" s="737"/>
      <c r="V158" s="737"/>
      <c r="W158" s="737"/>
      <c r="X158" s="737"/>
      <c r="Y158" s="737"/>
      <c r="Z158" s="737"/>
      <c r="AA158" s="737"/>
      <c r="AB158" s="737"/>
      <c r="AC158" s="17"/>
      <c r="AE158" s="102" t="s">
        <v>1682</v>
      </c>
      <c r="AF158" s="90" t="b">
        <f>FALSE</f>
        <v>0</v>
      </c>
      <c r="AG158" s="90" t="b">
        <f>FALSE</f>
        <v>0</v>
      </c>
      <c r="AH158" s="90" t="b">
        <f>FALSE</f>
        <v>0</v>
      </c>
      <c r="AI158" s="90" t="b">
        <f>FALSE</f>
        <v>0</v>
      </c>
      <c r="AJ158" s="90" t="b">
        <f>FALSE</f>
        <v>0</v>
      </c>
      <c r="AK158" s="90" t="b">
        <f>FALSE</f>
        <v>0</v>
      </c>
      <c r="AL158" s="90" t="b">
        <f>FALSE</f>
        <v>0</v>
      </c>
      <c r="AM158" s="90" t="b">
        <f>FALSE</f>
        <v>0</v>
      </c>
      <c r="AN158" s="90" t="b">
        <f>FALSE</f>
        <v>0</v>
      </c>
      <c r="AO158" s="90" t="b">
        <f>FALSE</f>
        <v>0</v>
      </c>
      <c r="AP158" s="90" t="b">
        <f>FALSE</f>
        <v>0</v>
      </c>
      <c r="AQ158" s="90" t="b">
        <f>FALSE</f>
        <v>0</v>
      </c>
      <c r="AR158" s="90" t="b">
        <v>0</v>
      </c>
    </row>
    <row r="159" spans="1:44" ht="19.5" customHeight="1" x14ac:dyDescent="0.2">
      <c r="A159" s="50"/>
      <c r="AC159" s="17"/>
      <c r="AE159" s="102" t="s">
        <v>1684</v>
      </c>
      <c r="AF159" s="90" t="b">
        <f>FALSE</f>
        <v>0</v>
      </c>
      <c r="AG159" s="90" t="b">
        <f>FALSE</f>
        <v>0</v>
      </c>
      <c r="AH159" s="90" t="b">
        <f>FALSE</f>
        <v>0</v>
      </c>
      <c r="AI159" s="90" t="b">
        <f>FALSE</f>
        <v>0</v>
      </c>
      <c r="AJ159" s="90" t="b">
        <f>FALSE</f>
        <v>0</v>
      </c>
      <c r="AK159" s="90" t="b">
        <f>FALSE</f>
        <v>0</v>
      </c>
      <c r="AL159" s="90" t="b">
        <f>FALSE</f>
        <v>0</v>
      </c>
      <c r="AM159" s="90" t="b">
        <f>FALSE</f>
        <v>0</v>
      </c>
      <c r="AN159" s="90" t="b">
        <f>FALSE</f>
        <v>0</v>
      </c>
      <c r="AO159" s="90" t="b">
        <f>FALSE</f>
        <v>0</v>
      </c>
      <c r="AP159" s="90" t="b">
        <f>FALSE</f>
        <v>0</v>
      </c>
      <c r="AQ159" s="90" t="b">
        <f>FALSE</f>
        <v>0</v>
      </c>
      <c r="AR159" s="90" t="b">
        <f>FALSE</f>
        <v>0</v>
      </c>
    </row>
    <row r="160" spans="1:44" ht="19.5" customHeight="1" x14ac:dyDescent="0.2">
      <c r="A160" s="50"/>
      <c r="AC160" s="17"/>
      <c r="AE160" s="102" t="s">
        <v>1685</v>
      </c>
      <c r="AF160" s="90" t="b">
        <f>FALSE</f>
        <v>0</v>
      </c>
      <c r="AG160" s="90" t="b">
        <f>FALSE</f>
        <v>0</v>
      </c>
      <c r="AH160" s="90" t="b">
        <f>FALSE</f>
        <v>0</v>
      </c>
      <c r="AI160" s="90" t="b">
        <f>FALSE</f>
        <v>0</v>
      </c>
      <c r="AJ160" s="90" t="b">
        <f>FALSE</f>
        <v>0</v>
      </c>
      <c r="AK160" s="90" t="b">
        <f>FALSE</f>
        <v>0</v>
      </c>
      <c r="AL160" s="90" t="b">
        <f>FALSE</f>
        <v>0</v>
      </c>
      <c r="AM160" s="90" t="b">
        <f>FALSE</f>
        <v>0</v>
      </c>
      <c r="AN160" s="90" t="b">
        <f>FALSE</f>
        <v>0</v>
      </c>
      <c r="AO160" s="90" t="b">
        <f>FALSE</f>
        <v>0</v>
      </c>
      <c r="AP160" s="90" t="b">
        <f>FALSE</f>
        <v>0</v>
      </c>
      <c r="AQ160" s="90" t="b">
        <f>FALSE</f>
        <v>0</v>
      </c>
      <c r="AR160" s="90" t="b">
        <f>FALSE</f>
        <v>0</v>
      </c>
    </row>
    <row r="161" spans="1:44" ht="19.5" customHeight="1" x14ac:dyDescent="0.2">
      <c r="A161" s="50"/>
      <c r="AC161" s="17"/>
      <c r="AE161" s="102" t="s">
        <v>1686</v>
      </c>
      <c r="AF161" s="90" t="b">
        <f>FALSE</f>
        <v>0</v>
      </c>
      <c r="AG161" s="90" t="b">
        <f>FALSE</f>
        <v>0</v>
      </c>
      <c r="AH161" s="90" t="b">
        <f>FALSE</f>
        <v>0</v>
      </c>
      <c r="AI161" s="90" t="b">
        <f>FALSE</f>
        <v>0</v>
      </c>
      <c r="AJ161" s="90" t="b">
        <f>FALSE</f>
        <v>0</v>
      </c>
      <c r="AK161" s="90" t="b">
        <f>FALSE</f>
        <v>0</v>
      </c>
      <c r="AL161" s="90" t="b">
        <f>FALSE</f>
        <v>0</v>
      </c>
      <c r="AM161" s="90" t="b">
        <f>FALSE</f>
        <v>0</v>
      </c>
      <c r="AN161" s="90" t="b">
        <f>FALSE</f>
        <v>0</v>
      </c>
      <c r="AO161" s="90" t="b">
        <f>FALSE</f>
        <v>0</v>
      </c>
      <c r="AP161" s="90" t="b">
        <f>FALSE</f>
        <v>0</v>
      </c>
      <c r="AQ161" s="90" t="b">
        <f>FALSE</f>
        <v>0</v>
      </c>
      <c r="AR161" s="90" t="b">
        <f>FALSE</f>
        <v>0</v>
      </c>
    </row>
    <row r="162" spans="1:44" ht="19.5" customHeight="1" x14ac:dyDescent="0.2">
      <c r="A162" s="130"/>
      <c r="AC162" s="17"/>
      <c r="AE162" s="102" t="s">
        <v>1687</v>
      </c>
      <c r="AF162" s="89"/>
      <c r="AG162" s="89"/>
      <c r="AH162" s="89"/>
      <c r="AI162" s="89"/>
    </row>
    <row r="163" spans="1:44" ht="19.5" customHeight="1" x14ac:dyDescent="0.2">
      <c r="A163" s="50"/>
      <c r="AC163" s="17"/>
      <c r="AE163" s="102" t="s">
        <v>1688</v>
      </c>
      <c r="AF163" s="90" t="b">
        <v>0</v>
      </c>
      <c r="AG163" s="90" t="b">
        <f>FALSE</f>
        <v>0</v>
      </c>
      <c r="AH163" s="89"/>
      <c r="AI163" s="89"/>
    </row>
    <row r="164" spans="1:44" ht="19.5" customHeight="1" x14ac:dyDescent="0.2">
      <c r="A164" s="50"/>
      <c r="AC164" s="17"/>
      <c r="AE164" s="102" t="s">
        <v>1689</v>
      </c>
      <c r="AF164" s="90" t="b">
        <v>0</v>
      </c>
      <c r="AG164" s="90" t="b">
        <v>0</v>
      </c>
      <c r="AH164" s="90" t="b">
        <f>FALSE</f>
        <v>0</v>
      </c>
      <c r="AI164" s="90" t="b">
        <f>FALSE</f>
        <v>0</v>
      </c>
    </row>
    <row r="165" spans="1:44" ht="19.5" customHeight="1" x14ac:dyDescent="0.2">
      <c r="A165" s="50"/>
      <c r="AC165" s="17"/>
      <c r="AE165" s="102" t="s">
        <v>1690</v>
      </c>
      <c r="AF165" s="90" t="b">
        <v>0</v>
      </c>
      <c r="AG165" s="90" t="b">
        <v>0</v>
      </c>
      <c r="AH165" s="90" t="b">
        <f>FALSE</f>
        <v>0</v>
      </c>
      <c r="AI165" s="90" t="b">
        <f>FALSE</f>
        <v>0</v>
      </c>
    </row>
    <row r="166" spans="1:44" ht="19.5" customHeight="1" x14ac:dyDescent="0.2">
      <c r="A166" s="50"/>
      <c r="AC166" s="17"/>
      <c r="AE166" s="102" t="s">
        <v>1703</v>
      </c>
      <c r="AF166" s="90" t="b">
        <v>0</v>
      </c>
      <c r="AG166" s="90" t="b">
        <v>0</v>
      </c>
      <c r="AH166" s="89"/>
      <c r="AI166" s="89"/>
    </row>
    <row r="167" spans="1:44" ht="19.5" customHeight="1" x14ac:dyDescent="0.2">
      <c r="A167" s="50"/>
      <c r="AC167" s="17"/>
      <c r="AE167" s="102" t="s">
        <v>1341</v>
      </c>
      <c r="AF167" s="89"/>
      <c r="AG167" s="89"/>
      <c r="AH167" s="89"/>
      <c r="AI167" s="89"/>
    </row>
    <row r="168" spans="1:44" ht="19.5" customHeight="1" x14ac:dyDescent="0.2">
      <c r="A168" s="50"/>
      <c r="AC168" s="17"/>
      <c r="AE168" s="102" t="s">
        <v>1342</v>
      </c>
      <c r="AF168" s="89"/>
      <c r="AG168" s="89"/>
      <c r="AH168" s="90" t="b">
        <v>0</v>
      </c>
      <c r="AI168" s="94">
        <f>IF(AH168=TRUE,1,0)</f>
        <v>0</v>
      </c>
      <c r="AJ168" s="90" t="b">
        <f>FALSE</f>
        <v>0</v>
      </c>
      <c r="AK168" s="94">
        <f>IF(AJ168=TRUE,1,0)</f>
        <v>0</v>
      </c>
    </row>
    <row r="169" spans="1:44" ht="19.5" customHeight="1" x14ac:dyDescent="0.2">
      <c r="A169" s="50"/>
      <c r="AC169" s="17"/>
      <c r="AE169" s="102" t="s">
        <v>1343</v>
      </c>
      <c r="AF169" s="90" t="b">
        <f>FALSE</f>
        <v>0</v>
      </c>
      <c r="AG169" s="90" t="b">
        <f>FALSE</f>
        <v>0</v>
      </c>
      <c r="AH169" s="90" t="b">
        <v>0</v>
      </c>
      <c r="AI169" s="94">
        <f>IF(AH169=TRUE,1,0)</f>
        <v>0</v>
      </c>
      <c r="AJ169" s="90" t="b">
        <f>FALSE</f>
        <v>0</v>
      </c>
      <c r="AK169" s="94">
        <f>IF(AJ169=TRUE,1,0)</f>
        <v>0</v>
      </c>
    </row>
    <row r="170" spans="1:44" ht="19.5" customHeight="1" x14ac:dyDescent="0.2">
      <c r="A170" s="50"/>
      <c r="AC170" s="17"/>
      <c r="AE170" s="102" t="s">
        <v>1344</v>
      </c>
      <c r="AF170" s="90" t="b">
        <f>FALSE</f>
        <v>0</v>
      </c>
      <c r="AG170" s="90" t="b">
        <f>FALSE</f>
        <v>0</v>
      </c>
      <c r="AH170" s="90" t="b">
        <v>0</v>
      </c>
      <c r="AI170" s="94">
        <f>IF(AH170=TRUE,1,0)</f>
        <v>0</v>
      </c>
      <c r="AJ170" s="90" t="b">
        <f>FALSE</f>
        <v>0</v>
      </c>
      <c r="AK170" s="94">
        <f>IF(AJ170=TRUE,1,0)</f>
        <v>0</v>
      </c>
    </row>
    <row r="171" spans="1:44" ht="19.5" customHeight="1" x14ac:dyDescent="0.2">
      <c r="A171" s="50"/>
      <c r="AC171" s="17"/>
      <c r="AE171" s="102" t="s">
        <v>1704</v>
      </c>
      <c r="AF171" s="90" t="b">
        <f>FALSE</f>
        <v>0</v>
      </c>
      <c r="AG171" s="89"/>
      <c r="AH171" s="90" t="b">
        <v>0</v>
      </c>
      <c r="AI171" s="94">
        <f>IF(AH171=TRUE,1,0)</f>
        <v>0</v>
      </c>
      <c r="AJ171" s="90" t="b">
        <v>0</v>
      </c>
      <c r="AK171" s="94">
        <f>IF(AJ171=TRUE,1,0)</f>
        <v>0</v>
      </c>
    </row>
    <row r="172" spans="1:44" ht="19.5" customHeight="1" x14ac:dyDescent="0.2">
      <c r="A172" s="50"/>
      <c r="AC172" s="17"/>
      <c r="AE172" s="102" t="s">
        <v>1345</v>
      </c>
      <c r="AF172" s="89"/>
      <c r="AG172" s="89"/>
      <c r="AH172" s="89"/>
      <c r="AI172" s="92" t="b">
        <f>IF(SUM(AI168:AI171)&gt;1,TRUE,FALSE)</f>
        <v>0</v>
      </c>
      <c r="AK172" s="92" t="b">
        <f>IF(SUM(AK168:AK171)&gt;1,TRUE,FALSE)</f>
        <v>0</v>
      </c>
    </row>
    <row r="173" spans="1:44" ht="19.5" customHeight="1" x14ac:dyDescent="0.2">
      <c r="A173" s="50"/>
      <c r="AC173" s="17"/>
      <c r="AE173" s="102" t="s">
        <v>1346</v>
      </c>
      <c r="AF173" s="90" t="b">
        <f>FALSE</f>
        <v>0</v>
      </c>
      <c r="AG173" s="90" t="b">
        <f>FALSE</f>
        <v>0</v>
      </c>
      <c r="AH173" s="89"/>
      <c r="AI173" s="89"/>
    </row>
    <row r="174" spans="1:44" ht="19.5" customHeight="1" x14ac:dyDescent="0.2">
      <c r="A174" s="49"/>
      <c r="AC174" s="17"/>
      <c r="AE174" s="102" t="s">
        <v>1347</v>
      </c>
      <c r="AF174" s="89"/>
      <c r="AG174" s="89"/>
      <c r="AH174" s="89"/>
      <c r="AI174" s="89"/>
    </row>
    <row r="175" spans="1:44" ht="19.5" customHeight="1" x14ac:dyDescent="0.2">
      <c r="A175" s="49"/>
      <c r="AC175" s="17"/>
      <c r="AE175" s="102" t="s">
        <v>1348</v>
      </c>
      <c r="AF175" s="90" t="b">
        <f>FALSE</f>
        <v>0</v>
      </c>
      <c r="AG175" s="90" t="b">
        <f>FALSE</f>
        <v>0</v>
      </c>
      <c r="AH175" s="90" t="b">
        <v>0</v>
      </c>
      <c r="AI175" s="90" t="b">
        <v>0</v>
      </c>
    </row>
    <row r="176" spans="1:44" ht="19.5" customHeight="1" x14ac:dyDescent="0.2">
      <c r="A176" s="49"/>
      <c r="AC176" s="17"/>
      <c r="AE176" s="102" t="s">
        <v>1705</v>
      </c>
      <c r="AF176" s="89"/>
      <c r="AG176" s="89"/>
      <c r="AH176" s="89"/>
      <c r="AI176" s="89"/>
    </row>
    <row r="177" spans="1:39" ht="19.5" customHeight="1" x14ac:dyDescent="0.2">
      <c r="A177" s="49"/>
      <c r="AC177" s="17"/>
      <c r="AE177" s="102" t="s">
        <v>1706</v>
      </c>
      <c r="AF177" s="90" t="b">
        <f>FALSE</f>
        <v>0</v>
      </c>
      <c r="AG177" s="90" t="b">
        <v>0</v>
      </c>
      <c r="AH177" s="95" t="str">
        <f>HLOOKUP(Language!$B$2,Language!$C$12:$H$400,318)</f>
        <v>Only name the final step of treatment</v>
      </c>
      <c r="AI177" s="89"/>
      <c r="AJ177" s="89"/>
      <c r="AK177" s="89"/>
      <c r="AL177" s="89"/>
    </row>
    <row r="178" spans="1:39" ht="19.5" customHeight="1" x14ac:dyDescent="0.2">
      <c r="A178" s="50"/>
      <c r="AC178" s="17"/>
      <c r="AE178" s="102" t="s">
        <v>1824</v>
      </c>
      <c r="AF178" s="90" t="b">
        <f>FALSE</f>
        <v>0</v>
      </c>
      <c r="AG178" s="90" t="b">
        <f>FALSE</f>
        <v>0</v>
      </c>
      <c r="AH178" s="95" t="str">
        <f>HLOOKUP(Language!$B$2,Language!$C$12:$H$400,319)</f>
        <v>Please give below more details to the surface quality</v>
      </c>
      <c r="AI178" s="89"/>
      <c r="AJ178" s="89"/>
      <c r="AK178" s="89"/>
      <c r="AL178" s="89"/>
    </row>
    <row r="179" spans="1:39" ht="19.5" customHeight="1" x14ac:dyDescent="0.2">
      <c r="A179" s="50"/>
      <c r="AC179" s="17"/>
      <c r="AE179" s="102" t="s">
        <v>1349</v>
      </c>
      <c r="AF179" s="90" t="b">
        <f>FALSE</f>
        <v>0</v>
      </c>
      <c r="AG179" s="90" t="b">
        <f>FALSE</f>
        <v>0</v>
      </c>
      <c r="AH179" s="95" t="str">
        <f>HLOOKUP(Language!$B$2,Language!$C$12:$H$400,320)</f>
        <v>Please review your entries</v>
      </c>
      <c r="AI179" s="89"/>
      <c r="AJ179" s="89"/>
      <c r="AK179" s="89"/>
      <c r="AL179" s="89"/>
    </row>
    <row r="180" spans="1:39" ht="19.5" customHeight="1" x14ac:dyDescent="0.2">
      <c r="A180" s="50"/>
      <c r="AC180" s="17"/>
      <c r="AE180" s="102" t="s">
        <v>1707</v>
      </c>
      <c r="AF180" s="90" t="b">
        <f>FALSE</f>
        <v>0</v>
      </c>
      <c r="AG180" s="90" t="b">
        <f>FALSE</f>
        <v>0</v>
      </c>
      <c r="AH180" s="95" t="str">
        <f>HLOOKUP(Language!$B$2,Language!$C$12:$H$400,321)</f>
        <v>Eroding structure (VDI3400) Ref. XX</v>
      </c>
      <c r="AI180" s="89"/>
      <c r="AJ180" s="89"/>
      <c r="AK180" s="89"/>
      <c r="AL180" s="89"/>
    </row>
    <row r="181" spans="1:39" ht="19.5" customHeight="1" x14ac:dyDescent="0.2">
      <c r="A181" s="50"/>
      <c r="AC181" s="17"/>
      <c r="AE181" s="102" t="s">
        <v>1350</v>
      </c>
      <c r="AF181" s="95"/>
      <c r="AG181" s="89"/>
      <c r="AH181" s="95" t="str">
        <f>HLOOKUP(Language!$B$2,Language!$C$12:$H$400,322)</f>
        <v>Graining</v>
      </c>
      <c r="AI181" s="89"/>
      <c r="AJ181" s="89"/>
      <c r="AK181" s="89"/>
      <c r="AL181" s="89"/>
    </row>
    <row r="182" spans="1:39" ht="19.5" customHeight="1" x14ac:dyDescent="0.2">
      <c r="A182" s="50"/>
      <c r="AC182" s="17"/>
      <c r="AE182" s="102" t="s">
        <v>1839</v>
      </c>
      <c r="AF182" s="95"/>
      <c r="AG182" s="89"/>
      <c r="AH182" s="95" t="str">
        <f>HLOOKUP(Language!$B$2,Language!$C$12:$H$400,323)</f>
        <v>Type of graining / depth of graining</v>
      </c>
      <c r="AI182" s="89"/>
      <c r="AJ182" s="89"/>
      <c r="AK182" s="89"/>
      <c r="AL182" s="89"/>
      <c r="AM182" s="11"/>
    </row>
    <row r="183" spans="1:39" ht="19.5" hidden="1" customHeight="1" x14ac:dyDescent="0.2">
      <c r="A183" s="50"/>
      <c r="AC183" s="17"/>
      <c r="AE183" s="102" t="s">
        <v>1840</v>
      </c>
      <c r="AF183" s="95"/>
      <c r="AG183" s="89"/>
    </row>
    <row r="184" spans="1:39" ht="9.75" customHeight="1" x14ac:dyDescent="0.2">
      <c r="A184" s="50"/>
      <c r="AC184" s="17"/>
      <c r="AE184" s="102" t="s">
        <v>1740</v>
      </c>
      <c r="AF184" s="95"/>
      <c r="AG184" s="89"/>
      <c r="AH184" s="89"/>
      <c r="AI184" s="89"/>
    </row>
    <row r="185" spans="1:39" ht="19.5" customHeight="1" x14ac:dyDescent="0.2">
      <c r="A185" s="50"/>
      <c r="AC185" s="17"/>
      <c r="AE185" s="102" t="s">
        <v>1708</v>
      </c>
      <c r="AF185" s="95"/>
      <c r="AG185" s="89"/>
      <c r="AH185" s="89"/>
      <c r="AI185" s="89"/>
    </row>
    <row r="186" spans="1:39" ht="19.5" customHeight="1" x14ac:dyDescent="0.2">
      <c r="A186" s="50"/>
      <c r="AC186" s="17"/>
      <c r="AE186" s="102" t="s">
        <v>1709</v>
      </c>
      <c r="AF186" s="95"/>
      <c r="AG186" s="89"/>
      <c r="AH186" s="90" t="b">
        <v>0</v>
      </c>
      <c r="AI186" s="90" t="b">
        <v>0</v>
      </c>
    </row>
    <row r="187" spans="1:39" ht="19.5" customHeight="1" x14ac:dyDescent="0.2">
      <c r="A187" s="50"/>
      <c r="AC187" s="17"/>
      <c r="AE187" s="102" t="s">
        <v>1710</v>
      </c>
      <c r="AF187" s="90" t="b">
        <v>0</v>
      </c>
      <c r="AG187" s="90" t="b">
        <v>0</v>
      </c>
      <c r="AH187" s="90" t="b">
        <v>0</v>
      </c>
      <c r="AI187" s="89"/>
    </row>
    <row r="188" spans="1:39" ht="19.5" customHeight="1" x14ac:dyDescent="0.2">
      <c r="A188" s="50"/>
      <c r="AC188" s="17"/>
      <c r="AE188" s="102" t="s">
        <v>1711</v>
      </c>
      <c r="AF188" s="90" t="b">
        <v>0</v>
      </c>
      <c r="AG188" s="90" t="b">
        <v>0</v>
      </c>
      <c r="AH188" s="90" t="b">
        <v>0</v>
      </c>
      <c r="AI188" s="89"/>
    </row>
    <row r="189" spans="1:39" ht="19.5" customHeight="1" x14ac:dyDescent="0.2">
      <c r="A189" s="50"/>
      <c r="AC189" s="17"/>
      <c r="AE189" s="102" t="s">
        <v>1712</v>
      </c>
      <c r="AF189" s="90" t="b">
        <v>0</v>
      </c>
      <c r="AG189" s="90" t="b">
        <v>0</v>
      </c>
      <c r="AH189" s="90" t="b">
        <v>0</v>
      </c>
      <c r="AI189" s="90" t="b">
        <v>0</v>
      </c>
    </row>
    <row r="190" spans="1:39" ht="19.5" customHeight="1" x14ac:dyDescent="0.2">
      <c r="A190" s="50"/>
      <c r="AC190" s="17"/>
      <c r="AE190" s="102" t="s">
        <v>1351</v>
      </c>
      <c r="AF190" s="89"/>
      <c r="AG190" s="89"/>
      <c r="AH190" s="89"/>
      <c r="AI190" s="89"/>
    </row>
    <row r="191" spans="1:39" ht="19.5" customHeight="1" x14ac:dyDescent="0.2">
      <c r="A191" s="50"/>
      <c r="AC191" s="17"/>
      <c r="AE191" s="102" t="s">
        <v>1352</v>
      </c>
      <c r="AF191" s="89"/>
      <c r="AG191" s="89"/>
      <c r="AH191" s="90" t="b">
        <v>0</v>
      </c>
      <c r="AI191" s="90" t="b">
        <v>0</v>
      </c>
    </row>
    <row r="192" spans="1:39" ht="19.5" customHeight="1" x14ac:dyDescent="0.2">
      <c r="A192" s="50"/>
      <c r="AC192" s="17"/>
      <c r="AE192" s="102" t="s">
        <v>1353</v>
      </c>
      <c r="AF192" s="90" t="b">
        <v>0</v>
      </c>
      <c r="AG192" s="90" t="b">
        <v>0</v>
      </c>
      <c r="AH192" s="89"/>
      <c r="AI192" s="89"/>
    </row>
    <row r="193" spans="1:35" ht="19.5" customHeight="1" x14ac:dyDescent="0.2">
      <c r="A193" s="50"/>
      <c r="AC193" s="17"/>
      <c r="AE193" s="102" t="s">
        <v>1354</v>
      </c>
      <c r="AF193" s="90" t="b">
        <v>0</v>
      </c>
      <c r="AG193" s="90" t="b">
        <v>0</v>
      </c>
      <c r="AH193" s="89"/>
      <c r="AI193" s="89"/>
    </row>
    <row r="194" spans="1:35" ht="9.75" customHeight="1" x14ac:dyDescent="0.2">
      <c r="A194" s="50"/>
      <c r="AC194" s="17"/>
      <c r="AE194" s="18"/>
      <c r="AG194" s="11"/>
    </row>
    <row r="195" spans="1:35" ht="30" customHeight="1" x14ac:dyDescent="0.2">
      <c r="A195" s="50"/>
      <c r="AE195" s="18"/>
      <c r="AG195" s="11"/>
    </row>
    <row r="196" spans="1:35" ht="35.25" customHeight="1" x14ac:dyDescent="0.2">
      <c r="A196" s="50"/>
    </row>
    <row r="197" spans="1:35" ht="19.5" customHeight="1" x14ac:dyDescent="0.2">
      <c r="A197" s="50"/>
    </row>
    <row r="198" spans="1:35" ht="19.5" customHeight="1" x14ac:dyDescent="0.2">
      <c r="A198" s="50"/>
    </row>
    <row r="199" spans="1:35" ht="19.5" customHeight="1" x14ac:dyDescent="0.2">
      <c r="A199" s="50"/>
    </row>
    <row r="200" spans="1:35" ht="19.5" customHeight="1" x14ac:dyDescent="0.2"/>
    <row r="201" spans="1:35" ht="19.5" customHeight="1" x14ac:dyDescent="0.2"/>
    <row r="202" spans="1:35" ht="19.5" customHeight="1" x14ac:dyDescent="0.2"/>
    <row r="203" spans="1:35" ht="19.5" customHeight="1" x14ac:dyDescent="0.2"/>
    <row r="204" spans="1:35" ht="19.5" customHeight="1" x14ac:dyDescent="0.2"/>
    <row r="205" spans="1:35" ht="19.5" customHeight="1" x14ac:dyDescent="0.2"/>
    <row r="206" spans="1:35" ht="19.5" customHeight="1" x14ac:dyDescent="0.2"/>
    <row r="207" spans="1:35" ht="19.5" customHeight="1" x14ac:dyDescent="0.2"/>
    <row r="208" spans="1:35" ht="19.5" customHeight="1" x14ac:dyDescent="0.2"/>
    <row r="209" spans="2:58" ht="19.5" customHeight="1" x14ac:dyDescent="0.2"/>
    <row r="210" spans="2:58" ht="19.5" customHeight="1" x14ac:dyDescent="0.2"/>
    <row r="211" spans="2:58" ht="19.5" customHeight="1" x14ac:dyDescent="0.2"/>
    <row r="212" spans="2:58" ht="19.5" customHeight="1" x14ac:dyDescent="0.2"/>
    <row r="213" spans="2:58" ht="19.5" customHeight="1" x14ac:dyDescent="0.2"/>
    <row r="214" spans="2:58" s="3" customFormat="1" ht="19.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3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</row>
    <row r="215" spans="2:58" s="3" customFormat="1" ht="19.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3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</row>
    <row r="216" spans="2:58" s="3" customFormat="1" ht="19.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3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</row>
    <row r="217" spans="2:58" s="3" customFormat="1" ht="19.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3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</row>
    <row r="218" spans="2:58" s="3" customFormat="1" ht="19.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3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</row>
    <row r="219" spans="2:58" s="3" customFormat="1" ht="19.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3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</row>
    <row r="220" spans="2:58" s="3" customFormat="1" ht="19.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3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</row>
    <row r="221" spans="2:58" s="3" customFormat="1" ht="19.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3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</row>
    <row r="222" spans="2:58" s="3" customFormat="1" ht="19.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3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</row>
    <row r="223" spans="2:58" s="3" customFormat="1" ht="19.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3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</row>
    <row r="224" spans="2:58" s="3" customFormat="1" ht="19.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3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</row>
    <row r="225" spans="2:58" s="3" customFormat="1" ht="19.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3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</row>
    <row r="226" spans="2:58" s="3" customFormat="1" ht="19.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3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</row>
    <row r="227" spans="2:58" s="3" customFormat="1" ht="19.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3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</row>
    <row r="228" spans="2:58" s="3" customFormat="1" ht="19.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3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</row>
    <row r="229" spans="2:58" s="3" customFormat="1" ht="19.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3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</row>
    <row r="230" spans="2:58" s="3" customFormat="1" ht="19.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3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</row>
    <row r="231" spans="2:58" s="3" customFormat="1" ht="19.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3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</row>
    <row r="232" spans="2:58" s="3" customFormat="1" ht="19.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3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</row>
    <row r="233" spans="2:58" s="3" customFormat="1" ht="19.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3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</row>
    <row r="234" spans="2:58" s="3" customFormat="1" ht="19.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3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</row>
    <row r="235" spans="2:58" s="3" customFormat="1" ht="19.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3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</row>
    <row r="236" spans="2:58" s="3" customFormat="1" ht="19.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3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</row>
    <row r="237" spans="2:58" s="3" customFormat="1" ht="19.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3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</row>
    <row r="238" spans="2:58" s="3" customFormat="1" ht="19.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3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</row>
    <row r="239" spans="2:58" s="3" customFormat="1" ht="19.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3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</row>
    <row r="240" spans="2:58" s="3" customFormat="1" ht="19.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3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</row>
    <row r="241" spans="2:58" s="3" customFormat="1" ht="19.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3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</row>
    <row r="242" spans="2:58" s="3" customFormat="1" ht="19.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3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</row>
    <row r="243" spans="2:58" s="3" customFormat="1" ht="19.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3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</row>
    <row r="244" spans="2:58" s="3" customFormat="1" ht="19.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3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</row>
    <row r="245" spans="2:58" s="3" customFormat="1" ht="19.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3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</row>
    <row r="246" spans="2:58" s="3" customFormat="1" ht="19.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3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</row>
    <row r="247" spans="2:58" s="3" customFormat="1" ht="19.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3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</row>
    <row r="248" spans="2:58" s="3" customFormat="1" ht="19.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3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</row>
    <row r="249" spans="2:58" s="3" customFormat="1" ht="19.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3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</row>
  </sheetData>
  <sheetProtection algorithmName="SHA-512" hashValue="ZIWJ25ydzgch3xaJDPdYfkDj64N+pQiB0by8SQSKRfNvyW6SFSeVca6B7osQ7koLaXquiv49JzfTOpcmtPQv0A==" saltValue="h6TCD8/AKoG78Z52oWmEBQ==" spinCount="100000" sheet="1" selectLockedCells="1" selectUnlockedCells="1"/>
  <mergeCells count="288">
    <mergeCell ref="E70:F70"/>
    <mergeCell ref="I70:M70"/>
    <mergeCell ref="P70:T70"/>
    <mergeCell ref="V70:W70"/>
    <mergeCell ref="X70:Y70"/>
    <mergeCell ref="Z70:AA70"/>
    <mergeCell ref="I145:M145"/>
    <mergeCell ref="P145:T145"/>
    <mergeCell ref="I146:M146"/>
    <mergeCell ref="P146:T146"/>
    <mergeCell ref="I134:M134"/>
    <mergeCell ref="O134:U134"/>
    <mergeCell ref="I131:M131"/>
    <mergeCell ref="P131:T131"/>
    <mergeCell ref="V131:W131"/>
    <mergeCell ref="X131:Y131"/>
    <mergeCell ref="Z131:AA131"/>
    <mergeCell ref="D132:F132"/>
    <mergeCell ref="I132:M132"/>
    <mergeCell ref="P132:T132"/>
    <mergeCell ref="H118:I118"/>
    <mergeCell ref="J118:K118"/>
    <mergeCell ref="L118:M118"/>
    <mergeCell ref="I128:M128"/>
    <mergeCell ref="B156:AB156"/>
    <mergeCell ref="T158:AB158"/>
    <mergeCell ref="Z137:AA137"/>
    <mergeCell ref="P138:U138"/>
    <mergeCell ref="I139:M139"/>
    <mergeCell ref="I142:M142"/>
    <mergeCell ref="P142:T142"/>
    <mergeCell ref="I144:M144"/>
    <mergeCell ref="P144:T144"/>
    <mergeCell ref="I137:M137"/>
    <mergeCell ref="P137:T137"/>
    <mergeCell ref="V137:W137"/>
    <mergeCell ref="X137:Y137"/>
    <mergeCell ref="B148:AB151"/>
    <mergeCell ref="I130:M130"/>
    <mergeCell ref="P130:T130"/>
    <mergeCell ref="H111:M111"/>
    <mergeCell ref="P111:T111"/>
    <mergeCell ref="H115:N115"/>
    <mergeCell ref="V115:AB115"/>
    <mergeCell ref="H116:N116"/>
    <mergeCell ref="V116:AB116"/>
    <mergeCell ref="H112:M112"/>
    <mergeCell ref="H113:M113"/>
    <mergeCell ref="V122:AB122"/>
    <mergeCell ref="P124:T124"/>
    <mergeCell ref="I107:M107"/>
    <mergeCell ref="P107:T107"/>
    <mergeCell ref="I109:M109"/>
    <mergeCell ref="P109:T109"/>
    <mergeCell ref="V109:W109"/>
    <mergeCell ref="X109:Y109"/>
    <mergeCell ref="I108:M108"/>
    <mergeCell ref="P108:T108"/>
    <mergeCell ref="P128:T128"/>
    <mergeCell ref="H102:I102"/>
    <mergeCell ref="J102:K102"/>
    <mergeCell ref="L102:M102"/>
    <mergeCell ref="I95:M95"/>
    <mergeCell ref="P95:T95"/>
    <mergeCell ref="H96:M96"/>
    <mergeCell ref="P96:T96"/>
    <mergeCell ref="P98:T98"/>
    <mergeCell ref="H99:N99"/>
    <mergeCell ref="X93:Y93"/>
    <mergeCell ref="Z93:AA93"/>
    <mergeCell ref="P94:T94"/>
    <mergeCell ref="V94:W94"/>
    <mergeCell ref="X94:Y94"/>
    <mergeCell ref="Z94:AA94"/>
    <mergeCell ref="I94:M94"/>
    <mergeCell ref="H100:N100"/>
    <mergeCell ref="V100:AB100"/>
    <mergeCell ref="I91:M91"/>
    <mergeCell ref="P91:T91"/>
    <mergeCell ref="I92:M92"/>
    <mergeCell ref="P92:T92"/>
    <mergeCell ref="I90:M90"/>
    <mergeCell ref="P90:T90"/>
    <mergeCell ref="I93:M93"/>
    <mergeCell ref="P93:T93"/>
    <mergeCell ref="V93:W93"/>
    <mergeCell ref="H80:N80"/>
    <mergeCell ref="V80:AB80"/>
    <mergeCell ref="H81:N81"/>
    <mergeCell ref="V81:AB81"/>
    <mergeCell ref="H82:N82"/>
    <mergeCell ref="H83:N83"/>
    <mergeCell ref="P77:T77"/>
    <mergeCell ref="V77:W77"/>
    <mergeCell ref="X77:Y77"/>
    <mergeCell ref="Z77:AA77"/>
    <mergeCell ref="H78:M78"/>
    <mergeCell ref="P78:T78"/>
    <mergeCell ref="I75:M75"/>
    <mergeCell ref="P75:T75"/>
    <mergeCell ref="V75:W75"/>
    <mergeCell ref="X75:Y75"/>
    <mergeCell ref="Z75:AA75"/>
    <mergeCell ref="I72:M72"/>
    <mergeCell ref="P72:T72"/>
    <mergeCell ref="I74:M74"/>
    <mergeCell ref="P74:T74"/>
    <mergeCell ref="V74:W74"/>
    <mergeCell ref="X74:Y74"/>
    <mergeCell ref="I73:M73"/>
    <mergeCell ref="P73:T73"/>
    <mergeCell ref="I71:M71"/>
    <mergeCell ref="P71:T71"/>
    <mergeCell ref="V71:W71"/>
    <mergeCell ref="X71:Y71"/>
    <mergeCell ref="Z71:AA71"/>
    <mergeCell ref="Z74:AA74"/>
    <mergeCell ref="H57:N57"/>
    <mergeCell ref="V57:W57"/>
    <mergeCell ref="X57:Y57"/>
    <mergeCell ref="Z57:AA57"/>
    <mergeCell ref="V58:W58"/>
    <mergeCell ref="X58:Y58"/>
    <mergeCell ref="Z58:AA58"/>
    <mergeCell ref="W63:X63"/>
    <mergeCell ref="Z63:AA63"/>
    <mergeCell ref="M69:X69"/>
    <mergeCell ref="H56:N56"/>
    <mergeCell ref="V56:W56"/>
    <mergeCell ref="X56:Y56"/>
    <mergeCell ref="Z56:AA56"/>
    <mergeCell ref="I52:M52"/>
    <mergeCell ref="P52:T52"/>
    <mergeCell ref="I53:M53"/>
    <mergeCell ref="P53:T53"/>
    <mergeCell ref="H55:N55"/>
    <mergeCell ref="I50:M50"/>
    <mergeCell ref="P50:T50"/>
    <mergeCell ref="V50:W50"/>
    <mergeCell ref="X50:Y50"/>
    <mergeCell ref="Z50:AA50"/>
    <mergeCell ref="P51:T51"/>
    <mergeCell ref="V51:W51"/>
    <mergeCell ref="X51:Y51"/>
    <mergeCell ref="Z51:AA51"/>
    <mergeCell ref="I48:M48"/>
    <mergeCell ref="P48:T48"/>
    <mergeCell ref="V48:W48"/>
    <mergeCell ref="X48:Y48"/>
    <mergeCell ref="Z48:AA48"/>
    <mergeCell ref="I49:M49"/>
    <mergeCell ref="P49:T49"/>
    <mergeCell ref="V49:W49"/>
    <mergeCell ref="X49:Y49"/>
    <mergeCell ref="Z49:AA49"/>
    <mergeCell ref="I45:M45"/>
    <mergeCell ref="P45:T45"/>
    <mergeCell ref="V45:W45"/>
    <mergeCell ref="X45:Y45"/>
    <mergeCell ref="Z45:AA45"/>
    <mergeCell ref="I46:M46"/>
    <mergeCell ref="P46:T46"/>
    <mergeCell ref="V46:W46"/>
    <mergeCell ref="X46:Y46"/>
    <mergeCell ref="Z46:AA46"/>
    <mergeCell ref="I44:M44"/>
    <mergeCell ref="P44:T44"/>
    <mergeCell ref="V44:W44"/>
    <mergeCell ref="X44:Y44"/>
    <mergeCell ref="Z44:AA44"/>
    <mergeCell ref="R39:S39"/>
    <mergeCell ref="T39:U39"/>
    <mergeCell ref="V39:W39"/>
    <mergeCell ref="X39:Y39"/>
    <mergeCell ref="Z39:AA39"/>
    <mergeCell ref="V43:W43"/>
    <mergeCell ref="X43:Y43"/>
    <mergeCell ref="M42:W42"/>
    <mergeCell ref="Z38:AA38"/>
    <mergeCell ref="Z43:AA43"/>
    <mergeCell ref="T38:U38"/>
    <mergeCell ref="V38:W38"/>
    <mergeCell ref="X38:Y38"/>
    <mergeCell ref="I38:J38"/>
    <mergeCell ref="K38:L38"/>
    <mergeCell ref="M38:N38"/>
    <mergeCell ref="R38:S38"/>
    <mergeCell ref="C39:D39"/>
    <mergeCell ref="E39:F39"/>
    <mergeCell ref="G39:H39"/>
    <mergeCell ref="I39:J39"/>
    <mergeCell ref="K39:L39"/>
    <mergeCell ref="M39:N39"/>
    <mergeCell ref="T37:U37"/>
    <mergeCell ref="E43:F43"/>
    <mergeCell ref="I43:M43"/>
    <mergeCell ref="P43:T43"/>
    <mergeCell ref="C38:D38"/>
    <mergeCell ref="E38:F38"/>
    <mergeCell ref="G38:H38"/>
    <mergeCell ref="C37:D37"/>
    <mergeCell ref="E37:F37"/>
    <mergeCell ref="G37:H37"/>
    <mergeCell ref="I37:J37"/>
    <mergeCell ref="K37:L37"/>
    <mergeCell ref="M37:N37"/>
    <mergeCell ref="R37:S37"/>
    <mergeCell ref="V37:W37"/>
    <mergeCell ref="X37:Y37"/>
    <mergeCell ref="I32:J32"/>
    <mergeCell ref="K32:N32"/>
    <mergeCell ref="W32:X32"/>
    <mergeCell ref="Y32:AB32"/>
    <mergeCell ref="Z37:AA37"/>
    <mergeCell ref="B35:AB35"/>
    <mergeCell ref="C36:D36"/>
    <mergeCell ref="E36:F36"/>
    <mergeCell ref="G36:H36"/>
    <mergeCell ref="I36:J36"/>
    <mergeCell ref="K36:L36"/>
    <mergeCell ref="M36:N36"/>
    <mergeCell ref="R36:S36"/>
    <mergeCell ref="T36:U36"/>
    <mergeCell ref="V36:W36"/>
    <mergeCell ref="X36:Y36"/>
    <mergeCell ref="Z36:AA36"/>
    <mergeCell ref="B4:N4"/>
    <mergeCell ref="F5:N5"/>
    <mergeCell ref="T5:AB5"/>
    <mergeCell ref="F7:N7"/>
    <mergeCell ref="T7:AB7"/>
    <mergeCell ref="F8:N8"/>
    <mergeCell ref="T8:AB8"/>
    <mergeCell ref="P16:AB16"/>
    <mergeCell ref="I19:J19"/>
    <mergeCell ref="K19:N19"/>
    <mergeCell ref="W19:X19"/>
    <mergeCell ref="Y19:AB19"/>
    <mergeCell ref="B14:AC14"/>
    <mergeCell ref="B16:N16"/>
    <mergeCell ref="B9:J9"/>
    <mergeCell ref="X11:AA11"/>
    <mergeCell ref="X12:AA12"/>
    <mergeCell ref="I13:N13"/>
    <mergeCell ref="X13:Y13"/>
    <mergeCell ref="Z13:AB13"/>
    <mergeCell ref="Y31:AB31"/>
    <mergeCell ref="I21:J21"/>
    <mergeCell ref="K21:N21"/>
    <mergeCell ref="W21:X21"/>
    <mergeCell ref="Y21:AB21"/>
    <mergeCell ref="I22:J22"/>
    <mergeCell ref="K22:N22"/>
    <mergeCell ref="W22:X22"/>
    <mergeCell ref="Y22:AB22"/>
    <mergeCell ref="B26:N26"/>
    <mergeCell ref="P26:AB26"/>
    <mergeCell ref="I29:J29"/>
    <mergeCell ref="K29:N29"/>
    <mergeCell ref="W29:X29"/>
    <mergeCell ref="Y29:AB29"/>
    <mergeCell ref="I31:J31"/>
    <mergeCell ref="K31:N31"/>
    <mergeCell ref="W31:X31"/>
    <mergeCell ref="M106:U106"/>
    <mergeCell ref="V89:AB89"/>
    <mergeCell ref="V106:AB106"/>
    <mergeCell ref="X127:AB127"/>
    <mergeCell ref="V141:AB141"/>
    <mergeCell ref="V55:AB55"/>
    <mergeCell ref="P112:T112"/>
    <mergeCell ref="P113:T113"/>
    <mergeCell ref="V59:W59"/>
    <mergeCell ref="X59:Y59"/>
    <mergeCell ref="Z59:AA59"/>
    <mergeCell ref="W61:X61"/>
    <mergeCell ref="Z61:AA61"/>
    <mergeCell ref="W62:X62"/>
    <mergeCell ref="Z62:AA62"/>
    <mergeCell ref="X90:Y90"/>
    <mergeCell ref="Z90:AA90"/>
    <mergeCell ref="V90:W90"/>
    <mergeCell ref="V99:AB99"/>
    <mergeCell ref="Z109:AA109"/>
    <mergeCell ref="P110:T110"/>
    <mergeCell ref="V110:W110"/>
    <mergeCell ref="X110:Y110"/>
    <mergeCell ref="Z110:AA110"/>
  </mergeCells>
  <conditionalFormatting sqref="AF70">
    <cfRule type="cellIs" dxfId="9" priority="1" stopIfTrue="1" operator="equal">
      <formula>TRUE</formula>
    </cfRule>
    <cfRule type="cellIs" dxfId="8" priority="2" stopIfTrue="1" operator="equal">
      <formula>FALSE</formula>
    </cfRule>
  </conditionalFormatting>
  <conditionalFormatting sqref="AF11:AG14 AL12:AL14 AH16:AI17 AF18:AG19 AH19:AI19 AH36:AI40 AF41:AF54 AH55:AI69 AH71:AI119 AF153:AR161 AF163:AG166 AH164:AI165 AH168:AH171 AJ168:AJ171 AG169:AG170 AF169:AF171 AI172 AK172 AF173:AG173 AF175:AI175 AF177:AG180 AI186 AH186:AH189 AF187:AG189 AI189 AH191:AI191 AF192:AG193">
    <cfRule type="cellIs" dxfId="7" priority="3" stopIfTrue="1" operator="equal">
      <formula>TRUE</formula>
    </cfRule>
    <cfRule type="cellIs" dxfId="6" priority="4" stopIfTrue="1" operator="equal">
      <formula>FALSE</formula>
    </cfRule>
  </conditionalFormatting>
  <dataValidations disablePrompts="1" count="1">
    <dataValidation type="list" allowBlank="1" showInputMessage="1" showErrorMessage="1" sqref="V11:V12 V41" xr:uid="{D60948D9-4C82-44AB-AF7B-219C9367BA3F}">
      <formula1>"2001,2002,2003,2004,2005,2006,2007,2008,2009,2010"</formula1>
    </dataValidation>
  </dataValidations>
  <pageMargins left="0.78740157480314965" right="0.55118110236220474" top="0.98425196850393704" bottom="0.59055118110236227" header="0.39370078740157483" footer="0.47244094488188981"/>
  <pageSetup paperSize="9" scale="65" orientation="portrait" r:id="rId1"/>
  <headerFooter alignWithMargins="0">
    <oddHeader>&amp;R
&amp;G</oddHeader>
    <oddFooter xml:space="preserve">&amp;L&amp;8
&amp;6Copyright by Brose. Alle Rechte vorbehalten&amp;8
&amp;C&amp;8
Seite: &amp;P (&amp;A)
&amp;R&amp;8
Speicher-Dat.: &amp;D
</oddFooter>
  </headerFooter>
  <rowBreaks count="2" manualBreakCount="2">
    <brk id="63" max="16383" man="1"/>
    <brk id="125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5" name="Check Box 1">
              <controlPr defaultSize="0" autoFill="0" autoLine="0" autoPict="0">
                <anchor moveWithCells="1">
                  <from>
                    <xdr:col>6</xdr:col>
                    <xdr:colOff>9525</xdr:colOff>
                    <xdr:row>10</xdr:row>
                    <xdr:rowOff>57150</xdr:rowOff>
                  </from>
                  <to>
                    <xdr:col>6</xdr:col>
                    <xdr:colOff>209550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6" name="Check Box 2">
              <controlPr defaultSize="0" autoFill="0" autoLine="0" autoPict="0">
                <anchor moveWithCells="1">
                  <from>
                    <xdr:col>6</xdr:col>
                    <xdr:colOff>9525</xdr:colOff>
                    <xdr:row>11</xdr:row>
                    <xdr:rowOff>57150</xdr:rowOff>
                  </from>
                  <to>
                    <xdr:col>6</xdr:col>
                    <xdr:colOff>209550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7" name="Check Box 3">
              <controlPr defaultSize="0" autoFill="0" autoLine="0" autoPict="0">
                <anchor moveWithCells="1">
                  <from>
                    <xdr:col>6</xdr:col>
                    <xdr:colOff>9525</xdr:colOff>
                    <xdr:row>12</xdr:row>
                    <xdr:rowOff>57150</xdr:rowOff>
                  </from>
                  <to>
                    <xdr:col>6</xdr:col>
                    <xdr:colOff>209550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8" name="Check Box 4">
              <controlPr defaultSize="0" autoFill="0" autoLine="0" autoPict="0">
                <anchor moveWithCells="1">
                  <from>
                    <xdr:col>13</xdr:col>
                    <xdr:colOff>9525</xdr:colOff>
                    <xdr:row>10</xdr:row>
                    <xdr:rowOff>57150</xdr:rowOff>
                  </from>
                  <to>
                    <xdr:col>13</xdr:col>
                    <xdr:colOff>209550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9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60</xdr:row>
                    <xdr:rowOff>9525</xdr:rowOff>
                  </from>
                  <to>
                    <xdr:col>24</xdr:col>
                    <xdr:colOff>190500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10" name="Check Box 6">
              <controlPr defaultSize="0" autoFill="0" autoLine="0" autoPict="0">
                <anchor moveWithCells="1">
                  <from>
                    <xdr:col>27</xdr:col>
                    <xdr:colOff>19050</xdr:colOff>
                    <xdr:row>60</xdr:row>
                    <xdr:rowOff>9525</xdr:rowOff>
                  </from>
                  <to>
                    <xdr:col>27</xdr:col>
                    <xdr:colOff>209550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1" name="Check Box 7">
              <controlPr defaultSize="0" autoFill="0" autoLine="0" autoPict="0">
                <anchor moveWithCells="1">
                  <from>
                    <xdr:col>27</xdr:col>
                    <xdr:colOff>19050</xdr:colOff>
                    <xdr:row>61</xdr:row>
                    <xdr:rowOff>9525</xdr:rowOff>
                  </from>
                  <to>
                    <xdr:col>27</xdr:col>
                    <xdr:colOff>209550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2" name="Check Box 8">
              <controlPr defaultSize="0" autoFill="0" autoLine="0" autoPict="0">
                <anchor moveWithCells="1">
                  <from>
                    <xdr:col>24</xdr:col>
                    <xdr:colOff>0</xdr:colOff>
                    <xdr:row>62</xdr:row>
                    <xdr:rowOff>9525</xdr:rowOff>
                  </from>
                  <to>
                    <xdr:col>24</xdr:col>
                    <xdr:colOff>190500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3" name="Check Box 9">
              <controlPr defaultSize="0" autoFill="0" autoLine="0" autoPict="0">
                <anchor moveWithCells="1">
                  <from>
                    <xdr:col>27</xdr:col>
                    <xdr:colOff>19050</xdr:colOff>
                    <xdr:row>62</xdr:row>
                    <xdr:rowOff>9525</xdr:rowOff>
                  </from>
                  <to>
                    <xdr:col>27</xdr:col>
                    <xdr:colOff>209550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4" name="Check Box 10">
              <controlPr defaultSize="0" autoFill="0" autoLine="0" autoPict="0">
                <anchor moveWithCells="1">
                  <from>
                    <xdr:col>24</xdr:col>
                    <xdr:colOff>0</xdr:colOff>
                    <xdr:row>61</xdr:row>
                    <xdr:rowOff>9525</xdr:rowOff>
                  </from>
                  <to>
                    <xdr:col>24</xdr:col>
                    <xdr:colOff>190500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5" name="Check Box 11">
              <controlPr defaultSize="0" autoFill="0" autoLine="0" autoPict="0">
                <anchor moveWithCells="1">
                  <from>
                    <xdr:col>13</xdr:col>
                    <xdr:colOff>9525</xdr:colOff>
                    <xdr:row>11</xdr:row>
                    <xdr:rowOff>19050</xdr:rowOff>
                  </from>
                  <to>
                    <xdr:col>13</xdr:col>
                    <xdr:colOff>238125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6" name="Check Box 12">
              <controlPr defaultSize="0" autoFill="0" autoLine="0" autoPict="0">
                <anchor moveWithCells="1">
                  <from>
                    <xdr:col>13</xdr:col>
                    <xdr:colOff>38100</xdr:colOff>
                    <xdr:row>16</xdr:row>
                    <xdr:rowOff>28575</xdr:rowOff>
                  </from>
                  <to>
                    <xdr:col>13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7" name="Check Box 13">
              <controlPr defaultSize="0" autoFill="0" autoLine="0" autoPict="0">
                <anchor moveWithCells="1">
                  <from>
                    <xdr:col>13</xdr:col>
                    <xdr:colOff>38100</xdr:colOff>
                    <xdr:row>17</xdr:row>
                    <xdr:rowOff>19050</xdr:rowOff>
                  </from>
                  <to>
                    <xdr:col>13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18" name="Check Box 14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20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9" name="Check Box 15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20</xdr:col>
                    <xdr:colOff>276225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20" name="Check Box 16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20</xdr:col>
                    <xdr:colOff>276225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21" name="Check Box 17">
              <controlPr defaultSize="0" autoFill="0" autoLine="0" autoPict="0">
                <anchor moveWithCells="1">
                  <from>
                    <xdr:col>27</xdr:col>
                    <xdr:colOff>38100</xdr:colOff>
                    <xdr:row>16</xdr:row>
                    <xdr:rowOff>28575</xdr:rowOff>
                  </from>
                  <to>
                    <xdr:col>27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22" name="Check Box 18">
              <controlPr defaultSize="0" autoFill="0" autoLine="0" autoPict="0">
                <anchor moveWithCells="1">
                  <from>
                    <xdr:col>27</xdr:col>
                    <xdr:colOff>38100</xdr:colOff>
                    <xdr:row>17</xdr:row>
                    <xdr:rowOff>28575</xdr:rowOff>
                  </from>
                  <to>
                    <xdr:col>27</xdr:col>
                    <xdr:colOff>276225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5" r:id="rId23" name="Check Box 19">
              <controlPr defaultSize="0" autoFill="0" autoLine="0" autoPict="0">
                <anchor moveWithCells="1">
                  <from>
                    <xdr:col>20</xdr:col>
                    <xdr:colOff>38100</xdr:colOff>
                    <xdr:row>20</xdr:row>
                    <xdr:rowOff>28575</xdr:rowOff>
                  </from>
                  <to>
                    <xdr:col>20</xdr:col>
                    <xdr:colOff>276225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6" r:id="rId24" name="Check Box 20">
              <controlPr defaultSize="0" autoFill="0" autoLine="0" autoPict="0">
                <anchor moveWithCells="1">
                  <from>
                    <xdr:col>20</xdr:col>
                    <xdr:colOff>38100</xdr:colOff>
                    <xdr:row>21</xdr:row>
                    <xdr:rowOff>28575</xdr:rowOff>
                  </from>
                  <to>
                    <xdr:col>20</xdr:col>
                    <xdr:colOff>276225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7" r:id="rId25" name="Check Box 21">
              <controlPr defaultSize="0" autoFill="0" autoLine="0" autoPict="0">
                <anchor moveWithCells="1">
                  <from>
                    <xdr:col>6</xdr:col>
                    <xdr:colOff>38100</xdr:colOff>
                    <xdr:row>26</xdr:row>
                    <xdr:rowOff>28575</xdr:rowOff>
                  </from>
                  <to>
                    <xdr:col>6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8" r:id="rId26" name="Check Box 22">
              <controlPr defaultSize="0" autoFill="0" autoLine="0" autoPict="0">
                <anchor moveWithCells="1">
                  <from>
                    <xdr:col>6</xdr:col>
                    <xdr:colOff>38100</xdr:colOff>
                    <xdr:row>27</xdr:row>
                    <xdr:rowOff>28575</xdr:rowOff>
                  </from>
                  <to>
                    <xdr:col>6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9" r:id="rId27" name="Check Box 23">
              <controlPr defaultSize="0" autoFill="0" autoLine="0" autoPict="0">
                <anchor moveWithCells="1">
                  <from>
                    <xdr:col>6</xdr:col>
                    <xdr:colOff>38100</xdr:colOff>
                    <xdr:row>28</xdr:row>
                    <xdr:rowOff>28575</xdr:rowOff>
                  </from>
                  <to>
                    <xdr:col>6</xdr:col>
                    <xdr:colOff>276225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0" r:id="rId28" name="Check Box 24">
              <controlPr defaultSize="0" autoFill="0" autoLine="0" autoPict="0">
                <anchor moveWithCells="1">
                  <from>
                    <xdr:col>13</xdr:col>
                    <xdr:colOff>38100</xdr:colOff>
                    <xdr:row>26</xdr:row>
                    <xdr:rowOff>28575</xdr:rowOff>
                  </from>
                  <to>
                    <xdr:col>13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1" r:id="rId29" name="Check Box 25">
              <controlPr defaultSize="0" autoFill="0" autoLine="0" autoPict="0">
                <anchor moveWithCells="1">
                  <from>
                    <xdr:col>13</xdr:col>
                    <xdr:colOff>38100</xdr:colOff>
                    <xdr:row>27</xdr:row>
                    <xdr:rowOff>28575</xdr:rowOff>
                  </from>
                  <to>
                    <xdr:col>13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2" r:id="rId30" name="Check Box 26">
              <controlPr defaultSize="0" autoFill="0" autoLine="0" autoPict="0">
                <anchor moveWithCells="1">
                  <from>
                    <xdr:col>6</xdr:col>
                    <xdr:colOff>38100</xdr:colOff>
                    <xdr:row>16</xdr:row>
                    <xdr:rowOff>28575</xdr:rowOff>
                  </from>
                  <to>
                    <xdr:col>6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3" r:id="rId31" name="Check Box 27">
              <controlPr defaultSize="0" autoFill="0" autoLine="0" autoPict="0">
                <anchor moveWithCells="1">
                  <from>
                    <xdr:col>6</xdr:col>
                    <xdr:colOff>38100</xdr:colOff>
                    <xdr:row>17</xdr:row>
                    <xdr:rowOff>28575</xdr:rowOff>
                  </from>
                  <to>
                    <xdr:col>6</xdr:col>
                    <xdr:colOff>276225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4" r:id="rId32" name="Check Box 28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28575</xdr:rowOff>
                  </from>
                  <to>
                    <xdr:col>6</xdr:col>
                    <xdr:colOff>276225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5" r:id="rId33" name="Check Box 29">
              <controlPr defaultSize="0" autoFill="0" autoLine="0" autoPict="0">
                <anchor moveWithCells="1">
                  <from>
                    <xdr:col>6</xdr:col>
                    <xdr:colOff>38100</xdr:colOff>
                    <xdr:row>20</xdr:row>
                    <xdr:rowOff>28575</xdr:rowOff>
                  </from>
                  <to>
                    <xdr:col>6</xdr:col>
                    <xdr:colOff>276225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6" r:id="rId34" name="Check Box 30">
              <controlPr defaultSize="0" autoFill="0" autoLine="0" autoPict="0">
                <anchor moveWithCells="1">
                  <from>
                    <xdr:col>6</xdr:col>
                    <xdr:colOff>38100</xdr:colOff>
                    <xdr:row>21</xdr:row>
                    <xdr:rowOff>28575</xdr:rowOff>
                  </from>
                  <to>
                    <xdr:col>6</xdr:col>
                    <xdr:colOff>276225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7" r:id="rId35" name="Check Box 31">
              <controlPr defaultSize="0" autoFill="0" autoLine="0" autoPict="0">
                <anchor moveWithCells="1">
                  <from>
                    <xdr:col>20</xdr:col>
                    <xdr:colOff>38100</xdr:colOff>
                    <xdr:row>26</xdr:row>
                    <xdr:rowOff>28575</xdr:rowOff>
                  </from>
                  <to>
                    <xdr:col>20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8" r:id="rId36" name="Check Box 32">
              <controlPr defaultSize="0" autoFill="0" autoLine="0" autoPict="0">
                <anchor moveWithCells="1">
                  <from>
                    <xdr:col>20</xdr:col>
                    <xdr:colOff>38100</xdr:colOff>
                    <xdr:row>27</xdr:row>
                    <xdr:rowOff>28575</xdr:rowOff>
                  </from>
                  <to>
                    <xdr:col>20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9" r:id="rId37" name="Check Box 33">
              <controlPr defaultSize="0" autoFill="0" autoLine="0" autoPict="0">
                <anchor moveWithCells="1">
                  <from>
                    <xdr:col>20</xdr:col>
                    <xdr:colOff>38100</xdr:colOff>
                    <xdr:row>28</xdr:row>
                    <xdr:rowOff>28575</xdr:rowOff>
                  </from>
                  <to>
                    <xdr:col>20</xdr:col>
                    <xdr:colOff>276225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0" r:id="rId38" name="Check Box 34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28575</xdr:rowOff>
                  </from>
                  <to>
                    <xdr:col>20</xdr:col>
                    <xdr:colOff>276225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1" r:id="rId39" name="Check Box 35">
              <controlPr defaultSize="0" autoFill="0" autoLine="0" autoPict="0">
                <anchor moveWithCells="1">
                  <from>
                    <xdr:col>20</xdr:col>
                    <xdr:colOff>38100</xdr:colOff>
                    <xdr:row>31</xdr:row>
                    <xdr:rowOff>28575</xdr:rowOff>
                  </from>
                  <to>
                    <xdr:col>20</xdr:col>
                    <xdr:colOff>276225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2" r:id="rId40" name="Check Box 36">
              <controlPr defaultSize="0" autoFill="0" autoLine="0" autoPict="0">
                <anchor moveWithCells="1">
                  <from>
                    <xdr:col>6</xdr:col>
                    <xdr:colOff>38100</xdr:colOff>
                    <xdr:row>30</xdr:row>
                    <xdr:rowOff>28575</xdr:rowOff>
                  </from>
                  <to>
                    <xdr:col>6</xdr:col>
                    <xdr:colOff>276225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3" r:id="rId41" name="Check Box 37">
              <controlPr defaultSize="0" autoFill="0" autoLine="0" autoPict="0">
                <anchor moveWithCells="1">
                  <from>
                    <xdr:col>6</xdr:col>
                    <xdr:colOff>38100</xdr:colOff>
                    <xdr:row>31</xdr:row>
                    <xdr:rowOff>28575</xdr:rowOff>
                  </from>
                  <to>
                    <xdr:col>6</xdr:col>
                    <xdr:colOff>276225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4" r:id="rId42" name="Check Box 38">
              <controlPr defaultSize="0" autoFill="0" autoLine="0" autoPict="0">
                <anchor moveWithCells="1">
                  <from>
                    <xdr:col>27</xdr:col>
                    <xdr:colOff>38100</xdr:colOff>
                    <xdr:row>26</xdr:row>
                    <xdr:rowOff>28575</xdr:rowOff>
                  </from>
                  <to>
                    <xdr:col>27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5" r:id="rId43" name="Check Box 39">
              <controlPr defaultSize="0" autoFill="0" autoLine="0" autoPict="0">
                <anchor moveWithCells="1">
                  <from>
                    <xdr:col>27</xdr:col>
                    <xdr:colOff>38100</xdr:colOff>
                    <xdr:row>27</xdr:row>
                    <xdr:rowOff>28575</xdr:rowOff>
                  </from>
                  <to>
                    <xdr:col>27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6" r:id="rId44" name="Check Box 40">
              <controlPr defaultSize="0" autoFill="0" autoLine="0" autoPict="0">
                <anchor moveWithCells="1">
                  <from>
                    <xdr:col>6</xdr:col>
                    <xdr:colOff>38100</xdr:colOff>
                    <xdr:row>42</xdr:row>
                    <xdr:rowOff>28575</xdr:rowOff>
                  </from>
                  <to>
                    <xdr:col>6</xdr:col>
                    <xdr:colOff>276225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7" r:id="rId45" name="Check Box 41">
              <controlPr defaultSize="0" autoFill="0" autoLine="0" autoPict="0">
                <anchor moveWithCells="1">
                  <from>
                    <xdr:col>6</xdr:col>
                    <xdr:colOff>38100</xdr:colOff>
                    <xdr:row>43</xdr:row>
                    <xdr:rowOff>28575</xdr:rowOff>
                  </from>
                  <to>
                    <xdr:col>6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8" r:id="rId46" name="Check Box 42">
              <controlPr defaultSize="0" autoFill="0" autoLine="0" autoPict="0">
                <anchor moveWithCells="1">
                  <from>
                    <xdr:col>6</xdr:col>
                    <xdr:colOff>38100</xdr:colOff>
                    <xdr:row>44</xdr:row>
                    <xdr:rowOff>28575</xdr:rowOff>
                  </from>
                  <to>
                    <xdr:col>6</xdr:col>
                    <xdr:colOff>276225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9" r:id="rId47" name="Check Box 43">
              <controlPr defaultSize="0" autoFill="0" autoLine="0" autoPict="0">
                <anchor moveWithCells="1">
                  <from>
                    <xdr:col>6</xdr:col>
                    <xdr:colOff>38100</xdr:colOff>
                    <xdr:row>45</xdr:row>
                    <xdr:rowOff>28575</xdr:rowOff>
                  </from>
                  <to>
                    <xdr:col>6</xdr:col>
                    <xdr:colOff>276225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0" r:id="rId48" name="Check Box 44">
              <controlPr defaultSize="0" autoFill="0" autoLine="0" autoPict="0">
                <anchor moveWithCells="1">
                  <from>
                    <xdr:col>13</xdr:col>
                    <xdr:colOff>38100</xdr:colOff>
                    <xdr:row>42</xdr:row>
                    <xdr:rowOff>28575</xdr:rowOff>
                  </from>
                  <to>
                    <xdr:col>13</xdr:col>
                    <xdr:colOff>276225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1" r:id="rId49" name="Check Box 45">
              <controlPr defaultSize="0" autoFill="0" autoLine="0" autoPict="0">
                <anchor moveWithCells="1">
                  <from>
                    <xdr:col>13</xdr:col>
                    <xdr:colOff>38100</xdr:colOff>
                    <xdr:row>43</xdr:row>
                    <xdr:rowOff>28575</xdr:rowOff>
                  </from>
                  <to>
                    <xdr:col>13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2" r:id="rId50" name="Check Box 46">
              <controlPr defaultSize="0" autoFill="0" autoLine="0" autoPict="0">
                <anchor moveWithCells="1">
                  <from>
                    <xdr:col>13</xdr:col>
                    <xdr:colOff>38100</xdr:colOff>
                    <xdr:row>44</xdr:row>
                    <xdr:rowOff>28575</xdr:rowOff>
                  </from>
                  <to>
                    <xdr:col>13</xdr:col>
                    <xdr:colOff>276225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3" r:id="rId51" name="Check Box 47">
              <controlPr defaultSize="0" autoFill="0" autoLine="0" autoPict="0">
                <anchor moveWithCells="1">
                  <from>
                    <xdr:col>13</xdr:col>
                    <xdr:colOff>38100</xdr:colOff>
                    <xdr:row>45</xdr:row>
                    <xdr:rowOff>28575</xdr:rowOff>
                  </from>
                  <to>
                    <xdr:col>13</xdr:col>
                    <xdr:colOff>276225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4" r:id="rId52" name="Check Box 48">
              <controlPr defaultSize="0" autoFill="0" autoLine="0" autoPict="0">
                <anchor moveWithCells="1">
                  <from>
                    <xdr:col>13</xdr:col>
                    <xdr:colOff>38100</xdr:colOff>
                    <xdr:row>47</xdr:row>
                    <xdr:rowOff>28575</xdr:rowOff>
                  </from>
                  <to>
                    <xdr:col>13</xdr:col>
                    <xdr:colOff>276225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5" r:id="rId53" name="Check Box 49">
              <controlPr defaultSize="0" autoFill="0" autoLine="0" autoPict="0">
                <anchor moveWithCells="1">
                  <from>
                    <xdr:col>13</xdr:col>
                    <xdr:colOff>38100</xdr:colOff>
                    <xdr:row>48</xdr:row>
                    <xdr:rowOff>28575</xdr:rowOff>
                  </from>
                  <to>
                    <xdr:col>13</xdr:col>
                    <xdr:colOff>276225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6" r:id="rId54" name="Check Box 50">
              <controlPr defaultSize="0" autoFill="0" autoLine="0" autoPict="0">
                <anchor moveWithCells="1">
                  <from>
                    <xdr:col>13</xdr:col>
                    <xdr:colOff>38100</xdr:colOff>
                    <xdr:row>49</xdr:row>
                    <xdr:rowOff>28575</xdr:rowOff>
                  </from>
                  <to>
                    <xdr:col>13</xdr:col>
                    <xdr:colOff>276225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7" r:id="rId55" name="Check Box 51">
              <controlPr defaultSize="0" autoFill="0" autoLine="0" autoPict="0">
                <anchor moveWithCells="1">
                  <from>
                    <xdr:col>13</xdr:col>
                    <xdr:colOff>38100</xdr:colOff>
                    <xdr:row>50</xdr:row>
                    <xdr:rowOff>28575</xdr:rowOff>
                  </from>
                  <to>
                    <xdr:col>13</xdr:col>
                    <xdr:colOff>276225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8" r:id="rId56" name="Check Box 52">
              <controlPr defaultSize="0" autoFill="0" autoLine="0" autoPict="0">
                <anchor moveWithCells="1">
                  <from>
                    <xdr:col>13</xdr:col>
                    <xdr:colOff>38100</xdr:colOff>
                    <xdr:row>51</xdr:row>
                    <xdr:rowOff>28575</xdr:rowOff>
                  </from>
                  <to>
                    <xdr:col>13</xdr:col>
                    <xdr:colOff>276225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9" r:id="rId57" name="Check Box 53">
              <controlPr defaultSize="0" autoFill="0" autoLine="0" autoPict="0">
                <anchor moveWithCells="1">
                  <from>
                    <xdr:col>13</xdr:col>
                    <xdr:colOff>38100</xdr:colOff>
                    <xdr:row>52</xdr:row>
                    <xdr:rowOff>28575</xdr:rowOff>
                  </from>
                  <to>
                    <xdr:col>13</xdr:col>
                    <xdr:colOff>276225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0" r:id="rId58" name="Check Box 54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28575</xdr:rowOff>
                  </from>
                  <to>
                    <xdr:col>20</xdr:col>
                    <xdr:colOff>276225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1" r:id="rId59" name="Check Box 55">
              <controlPr defaultSize="0" autoFill="0" autoLine="0" autoPict="0">
                <anchor moveWithCells="1">
                  <from>
                    <xdr:col>20</xdr:col>
                    <xdr:colOff>38100</xdr:colOff>
                    <xdr:row>43</xdr:row>
                    <xdr:rowOff>28575</xdr:rowOff>
                  </from>
                  <to>
                    <xdr:col>20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2" r:id="rId60" name="Check Box 56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28575</xdr:rowOff>
                  </from>
                  <to>
                    <xdr:col>20</xdr:col>
                    <xdr:colOff>276225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3" r:id="rId61" name="Check Box 57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28575</xdr:rowOff>
                  </from>
                  <to>
                    <xdr:col>20</xdr:col>
                    <xdr:colOff>276225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4" r:id="rId62" name="Check Box 58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28575</xdr:rowOff>
                  </from>
                  <to>
                    <xdr:col>20</xdr:col>
                    <xdr:colOff>276225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63" name="Check Box 59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28575</xdr:rowOff>
                  </from>
                  <to>
                    <xdr:col>20</xdr:col>
                    <xdr:colOff>276225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6" r:id="rId64" name="Check Box 60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28575</xdr:rowOff>
                  </from>
                  <to>
                    <xdr:col>20</xdr:col>
                    <xdr:colOff>276225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7" r:id="rId65" name="Check Box 61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28575</xdr:rowOff>
                  </from>
                  <to>
                    <xdr:col>20</xdr:col>
                    <xdr:colOff>276225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8" r:id="rId66" name="Check Box 62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28575</xdr:rowOff>
                  </from>
                  <to>
                    <xdr:col>20</xdr:col>
                    <xdr:colOff>276225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9" r:id="rId67" name="Check Box 63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28575</xdr:rowOff>
                  </from>
                  <to>
                    <xdr:col>20</xdr:col>
                    <xdr:colOff>276225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0" r:id="rId68" name="Check Box 64">
              <controlPr defaultSize="0" autoFill="0" autoLine="0" autoPict="0">
                <anchor moveWithCells="1">
                  <from>
                    <xdr:col>13</xdr:col>
                    <xdr:colOff>38100</xdr:colOff>
                    <xdr:row>70</xdr:row>
                    <xdr:rowOff>28575</xdr:rowOff>
                  </from>
                  <to>
                    <xdr:col>13</xdr:col>
                    <xdr:colOff>276225</xdr:colOff>
                    <xdr:row>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1" r:id="rId69" name="Check Box 65">
              <controlPr defaultSize="0" autoFill="0" autoLine="0" autoPict="0">
                <anchor moveWithCells="1">
                  <from>
                    <xdr:col>13</xdr:col>
                    <xdr:colOff>38100</xdr:colOff>
                    <xdr:row>71</xdr:row>
                    <xdr:rowOff>28575</xdr:rowOff>
                  </from>
                  <to>
                    <xdr:col>13</xdr:col>
                    <xdr:colOff>276225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2" r:id="rId70" name="Check Box 66">
              <controlPr defaultSize="0" autoFill="0" autoLine="0" autoPict="0">
                <anchor moveWithCells="1">
                  <from>
                    <xdr:col>13</xdr:col>
                    <xdr:colOff>38100</xdr:colOff>
                    <xdr:row>73</xdr:row>
                    <xdr:rowOff>28575</xdr:rowOff>
                  </from>
                  <to>
                    <xdr:col>13</xdr:col>
                    <xdr:colOff>276225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3" r:id="rId71" name="Check Box 67">
              <controlPr defaultSize="0" autoFill="0" autoLine="0" autoPict="0">
                <anchor moveWithCells="1">
                  <from>
                    <xdr:col>13</xdr:col>
                    <xdr:colOff>38100</xdr:colOff>
                    <xdr:row>74</xdr:row>
                    <xdr:rowOff>28575</xdr:rowOff>
                  </from>
                  <to>
                    <xdr:col>13</xdr:col>
                    <xdr:colOff>276225</xdr:colOff>
                    <xdr:row>74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4" r:id="rId72" name="Check Box 68">
              <controlPr defaultSize="0" autoFill="0" autoLine="0" autoPict="0">
                <anchor moveWithCells="1">
                  <from>
                    <xdr:col>13</xdr:col>
                    <xdr:colOff>38100</xdr:colOff>
                    <xdr:row>76</xdr:row>
                    <xdr:rowOff>28575</xdr:rowOff>
                  </from>
                  <to>
                    <xdr:col>13</xdr:col>
                    <xdr:colOff>276225</xdr:colOff>
                    <xdr:row>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5" r:id="rId73" name="Check Box 69">
              <controlPr defaultSize="0" autoFill="0" autoLine="0" autoPict="0">
                <anchor moveWithCells="1">
                  <from>
                    <xdr:col>13</xdr:col>
                    <xdr:colOff>38100</xdr:colOff>
                    <xdr:row>77</xdr:row>
                    <xdr:rowOff>28575</xdr:rowOff>
                  </from>
                  <to>
                    <xdr:col>13</xdr:col>
                    <xdr:colOff>276225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6" r:id="rId74" name="Check Box 70">
              <controlPr defaultSize="0" autoFill="0" autoLine="0" autoPict="0">
                <anchor moveWithCells="1">
                  <from>
                    <xdr:col>20</xdr:col>
                    <xdr:colOff>38100</xdr:colOff>
                    <xdr:row>70</xdr:row>
                    <xdr:rowOff>28575</xdr:rowOff>
                  </from>
                  <to>
                    <xdr:col>20</xdr:col>
                    <xdr:colOff>276225</xdr:colOff>
                    <xdr:row>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7" r:id="rId75" name="Check Box 71">
              <controlPr defaultSize="0" autoFill="0" autoLine="0" autoPict="0">
                <anchor moveWithCells="1">
                  <from>
                    <xdr:col>20</xdr:col>
                    <xdr:colOff>38100</xdr:colOff>
                    <xdr:row>71</xdr:row>
                    <xdr:rowOff>28575</xdr:rowOff>
                  </from>
                  <to>
                    <xdr:col>20</xdr:col>
                    <xdr:colOff>276225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8" r:id="rId76" name="Check Box 72">
              <controlPr defaultSize="0" autoFill="0" autoLine="0" autoPict="0">
                <anchor moveWithCells="1">
                  <from>
                    <xdr:col>20</xdr:col>
                    <xdr:colOff>38100</xdr:colOff>
                    <xdr:row>73</xdr:row>
                    <xdr:rowOff>28575</xdr:rowOff>
                  </from>
                  <to>
                    <xdr:col>20</xdr:col>
                    <xdr:colOff>276225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9" r:id="rId77" name="Check Box 73">
              <controlPr defaultSize="0" autoFill="0" autoLine="0" autoPict="0">
                <anchor moveWithCells="1">
                  <from>
                    <xdr:col>20</xdr:col>
                    <xdr:colOff>38100</xdr:colOff>
                    <xdr:row>74</xdr:row>
                    <xdr:rowOff>28575</xdr:rowOff>
                  </from>
                  <to>
                    <xdr:col>20</xdr:col>
                    <xdr:colOff>276225</xdr:colOff>
                    <xdr:row>74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0" r:id="rId78" name="Check Box 74">
              <controlPr defaultSize="0" autoFill="0" autoLine="0" autoPict="0">
                <anchor moveWithCells="1">
                  <from>
                    <xdr:col>20</xdr:col>
                    <xdr:colOff>38100</xdr:colOff>
                    <xdr:row>76</xdr:row>
                    <xdr:rowOff>28575</xdr:rowOff>
                  </from>
                  <to>
                    <xdr:col>20</xdr:col>
                    <xdr:colOff>276225</xdr:colOff>
                    <xdr:row>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1" r:id="rId79" name="Check Box 75">
              <controlPr defaultSize="0" autoFill="0" autoLine="0" autoPict="0">
                <anchor moveWithCells="1">
                  <from>
                    <xdr:col>20</xdr:col>
                    <xdr:colOff>38100</xdr:colOff>
                    <xdr:row>77</xdr:row>
                    <xdr:rowOff>28575</xdr:rowOff>
                  </from>
                  <to>
                    <xdr:col>20</xdr:col>
                    <xdr:colOff>276225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2" r:id="rId80" name="Check Box 76">
              <controlPr defaultSize="0" autoFill="0" autoLine="0" autoPict="0">
                <anchor moveWithCells="1">
                  <from>
                    <xdr:col>6</xdr:col>
                    <xdr:colOff>38100</xdr:colOff>
                    <xdr:row>73</xdr:row>
                    <xdr:rowOff>28575</xdr:rowOff>
                  </from>
                  <to>
                    <xdr:col>6</xdr:col>
                    <xdr:colOff>276225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3" r:id="rId81" name="Check Box 77">
              <controlPr defaultSize="0" autoFill="0" autoLine="0" autoPict="0">
                <anchor moveWithCells="1">
                  <from>
                    <xdr:col>13</xdr:col>
                    <xdr:colOff>38100</xdr:colOff>
                    <xdr:row>89</xdr:row>
                    <xdr:rowOff>28575</xdr:rowOff>
                  </from>
                  <to>
                    <xdr:col>13</xdr:col>
                    <xdr:colOff>276225</xdr:colOff>
                    <xdr:row>89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4" r:id="rId82" name="Check Box 78">
              <controlPr defaultSize="0" autoFill="0" autoLine="0" autoPict="0">
                <anchor moveWithCells="1">
                  <from>
                    <xdr:col>13</xdr:col>
                    <xdr:colOff>38100</xdr:colOff>
                    <xdr:row>90</xdr:row>
                    <xdr:rowOff>28575</xdr:rowOff>
                  </from>
                  <to>
                    <xdr:col>13</xdr:col>
                    <xdr:colOff>276225</xdr:colOff>
                    <xdr:row>90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5" r:id="rId83" name="Check Box 79">
              <controlPr defaultSize="0" autoFill="0" autoLine="0" autoPict="0">
                <anchor moveWithCells="1">
                  <from>
                    <xdr:col>13</xdr:col>
                    <xdr:colOff>38100</xdr:colOff>
                    <xdr:row>91</xdr:row>
                    <xdr:rowOff>28575</xdr:rowOff>
                  </from>
                  <to>
                    <xdr:col>13</xdr:col>
                    <xdr:colOff>276225</xdr:colOff>
                    <xdr:row>91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6" r:id="rId84" name="Check Box 80">
              <controlPr defaultSize="0" autoFill="0" autoLine="0" autoPict="0">
                <anchor moveWithCells="1">
                  <from>
                    <xdr:col>13</xdr:col>
                    <xdr:colOff>38100</xdr:colOff>
                    <xdr:row>92</xdr:row>
                    <xdr:rowOff>28575</xdr:rowOff>
                  </from>
                  <to>
                    <xdr:col>13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7" r:id="rId85" name="Check Box 81">
              <controlPr defaultSize="0" autoFill="0" autoLine="0" autoPict="0">
                <anchor moveWithCells="1">
                  <from>
                    <xdr:col>13</xdr:col>
                    <xdr:colOff>38100</xdr:colOff>
                    <xdr:row>93</xdr:row>
                    <xdr:rowOff>28575</xdr:rowOff>
                  </from>
                  <to>
                    <xdr:col>13</xdr:col>
                    <xdr:colOff>276225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8" r:id="rId86" name="Check Box 82">
              <controlPr defaultSize="0" autoFill="0" autoLine="0" autoPict="0">
                <anchor moveWithCells="1">
                  <from>
                    <xdr:col>13</xdr:col>
                    <xdr:colOff>38100</xdr:colOff>
                    <xdr:row>95</xdr:row>
                    <xdr:rowOff>28575</xdr:rowOff>
                  </from>
                  <to>
                    <xdr:col>13</xdr:col>
                    <xdr:colOff>276225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9" r:id="rId87" name="Check Box 83">
              <controlPr defaultSize="0" autoFill="0" autoLine="0" autoPict="0">
                <anchor moveWithCells="1">
                  <from>
                    <xdr:col>6</xdr:col>
                    <xdr:colOff>38100</xdr:colOff>
                    <xdr:row>92</xdr:row>
                    <xdr:rowOff>28575</xdr:rowOff>
                  </from>
                  <to>
                    <xdr:col>6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0" r:id="rId88" name="Check Box 84">
              <controlPr defaultSize="0" autoFill="0" autoLine="0" autoPict="0">
                <anchor moveWithCells="1">
                  <from>
                    <xdr:col>20</xdr:col>
                    <xdr:colOff>38100</xdr:colOff>
                    <xdr:row>89</xdr:row>
                    <xdr:rowOff>28575</xdr:rowOff>
                  </from>
                  <to>
                    <xdr:col>20</xdr:col>
                    <xdr:colOff>276225</xdr:colOff>
                    <xdr:row>89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1" r:id="rId89" name="Check Box 85">
              <controlPr defaultSize="0" autoFill="0" autoLine="0" autoPict="0">
                <anchor moveWithCells="1">
                  <from>
                    <xdr:col>20</xdr:col>
                    <xdr:colOff>38100</xdr:colOff>
                    <xdr:row>90</xdr:row>
                    <xdr:rowOff>28575</xdr:rowOff>
                  </from>
                  <to>
                    <xdr:col>20</xdr:col>
                    <xdr:colOff>276225</xdr:colOff>
                    <xdr:row>90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2" r:id="rId90" name="Check Box 86">
              <controlPr defaultSize="0" autoFill="0" autoLine="0" autoPict="0">
                <anchor moveWithCells="1">
                  <from>
                    <xdr:col>20</xdr:col>
                    <xdr:colOff>38100</xdr:colOff>
                    <xdr:row>91</xdr:row>
                    <xdr:rowOff>28575</xdr:rowOff>
                  </from>
                  <to>
                    <xdr:col>20</xdr:col>
                    <xdr:colOff>276225</xdr:colOff>
                    <xdr:row>91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3" r:id="rId91" name="Check Box 87">
              <controlPr defaultSize="0" autoFill="0" autoLine="0" autoPict="0">
                <anchor moveWithCells="1">
                  <from>
                    <xdr:col>20</xdr:col>
                    <xdr:colOff>38100</xdr:colOff>
                    <xdr:row>92</xdr:row>
                    <xdr:rowOff>28575</xdr:rowOff>
                  </from>
                  <to>
                    <xdr:col>20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4" r:id="rId92" name="Check Box 88">
              <controlPr defaultSize="0" autoFill="0" autoLine="0" autoPict="0">
                <anchor moveWithCells="1">
                  <from>
                    <xdr:col>20</xdr:col>
                    <xdr:colOff>38100</xdr:colOff>
                    <xdr:row>93</xdr:row>
                    <xdr:rowOff>28575</xdr:rowOff>
                  </from>
                  <to>
                    <xdr:col>20</xdr:col>
                    <xdr:colOff>276225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5" r:id="rId93" name="Check Box 89">
              <controlPr defaultSize="0" autoFill="0" autoLine="0" autoPict="0">
                <anchor moveWithCells="1">
                  <from>
                    <xdr:col>20</xdr:col>
                    <xdr:colOff>38100</xdr:colOff>
                    <xdr:row>95</xdr:row>
                    <xdr:rowOff>28575</xdr:rowOff>
                  </from>
                  <to>
                    <xdr:col>20</xdr:col>
                    <xdr:colOff>276225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6" r:id="rId94" name="Check Box 90">
              <controlPr defaultSize="0" autoFill="0" autoLine="0" autoPict="0">
                <anchor moveWithCells="1">
                  <from>
                    <xdr:col>6</xdr:col>
                    <xdr:colOff>38100</xdr:colOff>
                    <xdr:row>108</xdr:row>
                    <xdr:rowOff>28575</xdr:rowOff>
                  </from>
                  <to>
                    <xdr:col>6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7" r:id="rId95" name="Check Box 91">
              <controlPr defaultSize="0" autoFill="0" autoLine="0" autoPict="0">
                <anchor moveWithCells="1">
                  <from>
                    <xdr:col>13</xdr:col>
                    <xdr:colOff>38100</xdr:colOff>
                    <xdr:row>106</xdr:row>
                    <xdr:rowOff>28575</xdr:rowOff>
                  </from>
                  <to>
                    <xdr:col>13</xdr:col>
                    <xdr:colOff>276225</xdr:colOff>
                    <xdr:row>106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8" r:id="rId96" name="Check Box 92">
              <controlPr defaultSize="0" autoFill="0" autoLine="0" autoPict="0">
                <anchor moveWithCells="1">
                  <from>
                    <xdr:col>13</xdr:col>
                    <xdr:colOff>38100</xdr:colOff>
                    <xdr:row>108</xdr:row>
                    <xdr:rowOff>28575</xdr:rowOff>
                  </from>
                  <to>
                    <xdr:col>13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9" r:id="rId97" name="Check Box 93">
              <controlPr defaultSize="0" autoFill="0" autoLine="0" autoPict="0">
                <anchor moveWithCells="1">
                  <from>
                    <xdr:col>13</xdr:col>
                    <xdr:colOff>38100</xdr:colOff>
                    <xdr:row>109</xdr:row>
                    <xdr:rowOff>28575</xdr:rowOff>
                  </from>
                  <to>
                    <xdr:col>13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0" r:id="rId98" name="Check Box 94">
              <controlPr defaultSize="0" autoFill="0" autoLine="0" autoPict="0">
                <anchor moveWithCells="1">
                  <from>
                    <xdr:col>13</xdr:col>
                    <xdr:colOff>38100</xdr:colOff>
                    <xdr:row>110</xdr:row>
                    <xdr:rowOff>28575</xdr:rowOff>
                  </from>
                  <to>
                    <xdr:col>13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1" r:id="rId99" name="Check Box 95">
              <controlPr defaultSize="0" autoFill="0" autoLine="0" autoPict="0">
                <anchor moveWithCells="1">
                  <from>
                    <xdr:col>20</xdr:col>
                    <xdr:colOff>38100</xdr:colOff>
                    <xdr:row>106</xdr:row>
                    <xdr:rowOff>28575</xdr:rowOff>
                  </from>
                  <to>
                    <xdr:col>20</xdr:col>
                    <xdr:colOff>276225</xdr:colOff>
                    <xdr:row>106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2" r:id="rId100" name="Check Box 96">
              <controlPr defaultSize="0" autoFill="0" autoLine="0" autoPict="0">
                <anchor moveWithCells="1">
                  <from>
                    <xdr:col>20</xdr:col>
                    <xdr:colOff>38100</xdr:colOff>
                    <xdr:row>108</xdr:row>
                    <xdr:rowOff>28575</xdr:rowOff>
                  </from>
                  <to>
                    <xdr:col>20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3" r:id="rId101" name="Check Box 97">
              <controlPr defaultSize="0" autoFill="0" autoLine="0" autoPict="0">
                <anchor moveWithCells="1">
                  <from>
                    <xdr:col>20</xdr:col>
                    <xdr:colOff>38100</xdr:colOff>
                    <xdr:row>109</xdr:row>
                    <xdr:rowOff>28575</xdr:rowOff>
                  </from>
                  <to>
                    <xdr:col>20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4" r:id="rId102" name="Check Box 98">
              <controlPr defaultSize="0" autoFill="0" autoLine="0" autoPict="0">
                <anchor moveWithCells="1">
                  <from>
                    <xdr:col>20</xdr:col>
                    <xdr:colOff>38100</xdr:colOff>
                    <xdr:row>110</xdr:row>
                    <xdr:rowOff>28575</xdr:rowOff>
                  </from>
                  <to>
                    <xdr:col>20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5" r:id="rId103" name="Check Box 99">
              <controlPr defaultSize="0" autoFill="0" autoLine="0" autoPict="0">
                <anchor moveWithCells="1">
                  <from>
                    <xdr:col>6</xdr:col>
                    <xdr:colOff>38100</xdr:colOff>
                    <xdr:row>127</xdr:row>
                    <xdr:rowOff>28575</xdr:rowOff>
                  </from>
                  <to>
                    <xdr:col>6</xdr:col>
                    <xdr:colOff>276225</xdr:colOff>
                    <xdr:row>127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6" r:id="rId104" name="Check Box 100">
              <controlPr defaultSize="0" autoFill="0" autoLine="0" autoPict="0">
                <anchor moveWithCells="1">
                  <from>
                    <xdr:col>6</xdr:col>
                    <xdr:colOff>38100</xdr:colOff>
                    <xdr:row>129</xdr:row>
                    <xdr:rowOff>28575</xdr:rowOff>
                  </from>
                  <to>
                    <xdr:col>6</xdr:col>
                    <xdr:colOff>276225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7" r:id="rId105" name="Check Box 101">
              <controlPr defaultSize="0" autoFill="0" autoLine="0" autoPict="0">
                <anchor moveWithCells="1">
                  <from>
                    <xdr:col>6</xdr:col>
                    <xdr:colOff>38100</xdr:colOff>
                    <xdr:row>130</xdr:row>
                    <xdr:rowOff>28575</xdr:rowOff>
                  </from>
                  <to>
                    <xdr:col>6</xdr:col>
                    <xdr:colOff>276225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8" r:id="rId106" name="Check Box 102">
              <controlPr defaultSize="0" autoFill="0" autoLine="0" autoPict="0">
                <anchor moveWithCells="1">
                  <from>
                    <xdr:col>6</xdr:col>
                    <xdr:colOff>38100</xdr:colOff>
                    <xdr:row>133</xdr:row>
                    <xdr:rowOff>28575</xdr:rowOff>
                  </from>
                  <to>
                    <xdr:col>6</xdr:col>
                    <xdr:colOff>276225</xdr:colOff>
                    <xdr:row>133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" r:id="rId107" name="Check Box 103">
              <controlPr defaultSize="0" autoFill="0" autoLine="0" autoPict="0">
                <anchor moveWithCells="1">
                  <from>
                    <xdr:col>6</xdr:col>
                    <xdr:colOff>38100</xdr:colOff>
                    <xdr:row>138</xdr:row>
                    <xdr:rowOff>28575</xdr:rowOff>
                  </from>
                  <to>
                    <xdr:col>6</xdr:col>
                    <xdr:colOff>276225</xdr:colOff>
                    <xdr:row>138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" r:id="rId108" name="Check Box 104">
              <controlPr defaultSize="0" autoFill="0" autoLine="0" autoPict="0">
                <anchor moveWithCells="1">
                  <from>
                    <xdr:col>6</xdr:col>
                    <xdr:colOff>38100</xdr:colOff>
                    <xdr:row>141</xdr:row>
                    <xdr:rowOff>28575</xdr:rowOff>
                  </from>
                  <to>
                    <xdr:col>6</xdr:col>
                    <xdr:colOff>276225</xdr:colOff>
                    <xdr:row>141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" r:id="rId109" name="Check Box 105">
              <controlPr defaultSize="0" autoFill="0" autoLine="0" autoPict="0">
                <anchor moveWithCells="1">
                  <from>
                    <xdr:col>6</xdr:col>
                    <xdr:colOff>38100</xdr:colOff>
                    <xdr:row>144</xdr:row>
                    <xdr:rowOff>28575</xdr:rowOff>
                  </from>
                  <to>
                    <xdr:col>6</xdr:col>
                    <xdr:colOff>276225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2" r:id="rId110" name="Check Box 106">
              <controlPr defaultSize="0" autoFill="0" autoLine="0" autoPict="0">
                <anchor moveWithCells="1">
                  <from>
                    <xdr:col>6</xdr:col>
                    <xdr:colOff>38100</xdr:colOff>
                    <xdr:row>145</xdr:row>
                    <xdr:rowOff>28575</xdr:rowOff>
                  </from>
                  <to>
                    <xdr:col>6</xdr:col>
                    <xdr:colOff>276225</xdr:colOff>
                    <xdr:row>145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3" r:id="rId111" name="Check Box 107">
              <controlPr defaultSize="0" autoFill="0" autoLine="0" autoPict="0">
                <anchor moveWithCells="1">
                  <from>
                    <xdr:col>13</xdr:col>
                    <xdr:colOff>38100</xdr:colOff>
                    <xdr:row>127</xdr:row>
                    <xdr:rowOff>28575</xdr:rowOff>
                  </from>
                  <to>
                    <xdr:col>13</xdr:col>
                    <xdr:colOff>276225</xdr:colOff>
                    <xdr:row>127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4" r:id="rId112" name="Check Box 108">
              <controlPr defaultSize="0" autoFill="0" autoLine="0" autoPict="0">
                <anchor moveWithCells="1">
                  <from>
                    <xdr:col>13</xdr:col>
                    <xdr:colOff>38100</xdr:colOff>
                    <xdr:row>129</xdr:row>
                    <xdr:rowOff>28575</xdr:rowOff>
                  </from>
                  <to>
                    <xdr:col>13</xdr:col>
                    <xdr:colOff>276225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5" r:id="rId113" name="Check Box 109">
              <controlPr defaultSize="0" autoFill="0" autoLine="0" autoPict="0">
                <anchor moveWithCells="1">
                  <from>
                    <xdr:col>13</xdr:col>
                    <xdr:colOff>38100</xdr:colOff>
                    <xdr:row>130</xdr:row>
                    <xdr:rowOff>28575</xdr:rowOff>
                  </from>
                  <to>
                    <xdr:col>13</xdr:col>
                    <xdr:colOff>276225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6" r:id="rId114" name="Check Box 110">
              <controlPr defaultSize="0" autoFill="0" autoLine="0" autoPict="0">
                <anchor moveWithCells="1">
                  <from>
                    <xdr:col>13</xdr:col>
                    <xdr:colOff>38100</xdr:colOff>
                    <xdr:row>133</xdr:row>
                    <xdr:rowOff>28575</xdr:rowOff>
                  </from>
                  <to>
                    <xdr:col>13</xdr:col>
                    <xdr:colOff>276225</xdr:colOff>
                    <xdr:row>133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" r:id="rId115" name="Check Box 111">
              <controlPr defaultSize="0" autoFill="0" autoLine="0" autoPict="0">
                <anchor moveWithCells="1">
                  <from>
                    <xdr:col>13</xdr:col>
                    <xdr:colOff>38100</xdr:colOff>
                    <xdr:row>136</xdr:row>
                    <xdr:rowOff>28575</xdr:rowOff>
                  </from>
                  <to>
                    <xdr:col>13</xdr:col>
                    <xdr:colOff>276225</xdr:colOff>
                    <xdr:row>136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" r:id="rId116" name="Check Box 112">
              <controlPr defaultSize="0" autoFill="0" autoLine="0" autoPict="0">
                <anchor moveWithCells="1">
                  <from>
                    <xdr:col>13</xdr:col>
                    <xdr:colOff>38100</xdr:colOff>
                    <xdr:row>138</xdr:row>
                    <xdr:rowOff>28575</xdr:rowOff>
                  </from>
                  <to>
                    <xdr:col>13</xdr:col>
                    <xdr:colOff>276225</xdr:colOff>
                    <xdr:row>138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9" r:id="rId117" name="Check Box 113">
              <controlPr defaultSize="0" autoFill="0" autoLine="0" autoPict="0">
                <anchor moveWithCells="1">
                  <from>
                    <xdr:col>13</xdr:col>
                    <xdr:colOff>38100</xdr:colOff>
                    <xdr:row>141</xdr:row>
                    <xdr:rowOff>28575</xdr:rowOff>
                  </from>
                  <to>
                    <xdr:col>13</xdr:col>
                    <xdr:colOff>276225</xdr:colOff>
                    <xdr:row>141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0" r:id="rId118" name="Check Box 114">
              <controlPr defaultSize="0" autoFill="0" autoLine="0" autoPict="0">
                <anchor moveWithCells="1">
                  <from>
                    <xdr:col>13</xdr:col>
                    <xdr:colOff>38100</xdr:colOff>
                    <xdr:row>144</xdr:row>
                    <xdr:rowOff>28575</xdr:rowOff>
                  </from>
                  <to>
                    <xdr:col>13</xdr:col>
                    <xdr:colOff>276225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1" r:id="rId119" name="Check Box 115">
              <controlPr defaultSize="0" autoFill="0" autoLine="0" autoPict="0">
                <anchor moveWithCells="1">
                  <from>
                    <xdr:col>13</xdr:col>
                    <xdr:colOff>38100</xdr:colOff>
                    <xdr:row>145</xdr:row>
                    <xdr:rowOff>28575</xdr:rowOff>
                  </from>
                  <to>
                    <xdr:col>13</xdr:col>
                    <xdr:colOff>276225</xdr:colOff>
                    <xdr:row>145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2" r:id="rId120" name="Check Box 116">
              <controlPr defaultSize="0" autoFill="0" autoLine="0" autoPict="0">
                <anchor moveWithCells="1">
                  <from>
                    <xdr:col>20</xdr:col>
                    <xdr:colOff>38100</xdr:colOff>
                    <xdr:row>127</xdr:row>
                    <xdr:rowOff>28575</xdr:rowOff>
                  </from>
                  <to>
                    <xdr:col>20</xdr:col>
                    <xdr:colOff>276225</xdr:colOff>
                    <xdr:row>127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3" r:id="rId121" name="Check Box 117">
              <controlPr defaultSize="0" autoFill="0" autoLine="0" autoPict="0">
                <anchor moveWithCells="1">
                  <from>
                    <xdr:col>20</xdr:col>
                    <xdr:colOff>38100</xdr:colOff>
                    <xdr:row>129</xdr:row>
                    <xdr:rowOff>28575</xdr:rowOff>
                  </from>
                  <to>
                    <xdr:col>20</xdr:col>
                    <xdr:colOff>276225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4" r:id="rId122" name="Check Box 118">
              <controlPr defaultSize="0" autoFill="0" autoLine="0" autoPict="0">
                <anchor moveWithCells="1">
                  <from>
                    <xdr:col>20</xdr:col>
                    <xdr:colOff>38100</xdr:colOff>
                    <xdr:row>130</xdr:row>
                    <xdr:rowOff>28575</xdr:rowOff>
                  </from>
                  <to>
                    <xdr:col>20</xdr:col>
                    <xdr:colOff>276225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5" r:id="rId123" name="Check Box 119">
              <controlPr defaultSize="0" autoFill="0" autoLine="0" autoPict="0">
                <anchor moveWithCells="1">
                  <from>
                    <xdr:col>20</xdr:col>
                    <xdr:colOff>38100</xdr:colOff>
                    <xdr:row>136</xdr:row>
                    <xdr:rowOff>28575</xdr:rowOff>
                  </from>
                  <to>
                    <xdr:col>20</xdr:col>
                    <xdr:colOff>276225</xdr:colOff>
                    <xdr:row>136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6" r:id="rId124" name="Check Box 120">
              <controlPr defaultSize="0" autoFill="0" autoLine="0" autoPict="0">
                <anchor moveWithCells="1">
                  <from>
                    <xdr:col>20</xdr:col>
                    <xdr:colOff>38100</xdr:colOff>
                    <xdr:row>144</xdr:row>
                    <xdr:rowOff>28575</xdr:rowOff>
                  </from>
                  <to>
                    <xdr:col>20</xdr:col>
                    <xdr:colOff>276225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7" r:id="rId125" name="Check Box 121">
              <controlPr defaultSize="0" autoFill="0" autoLine="0" autoPict="0">
                <anchor moveWithCells="1">
                  <from>
                    <xdr:col>20</xdr:col>
                    <xdr:colOff>38100</xdr:colOff>
                    <xdr:row>145</xdr:row>
                    <xdr:rowOff>28575</xdr:rowOff>
                  </from>
                  <to>
                    <xdr:col>20</xdr:col>
                    <xdr:colOff>276225</xdr:colOff>
                    <xdr:row>145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8" r:id="rId126" name="Check Box 122">
              <controlPr defaultSize="0" autoFill="0" autoLine="0" autoPict="0">
                <anchor moveWithCells="1">
                  <from>
                    <xdr:col>13</xdr:col>
                    <xdr:colOff>38100</xdr:colOff>
                    <xdr:row>94</xdr:row>
                    <xdr:rowOff>28575</xdr:rowOff>
                  </from>
                  <to>
                    <xdr:col>13</xdr:col>
                    <xdr:colOff>276225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9" r:id="rId127" name="Check Box 123">
              <controlPr defaultSize="0" autoFill="0" autoLine="0" autoPict="0">
                <anchor moveWithCells="1">
                  <from>
                    <xdr:col>20</xdr:col>
                    <xdr:colOff>38100</xdr:colOff>
                    <xdr:row>94</xdr:row>
                    <xdr:rowOff>28575</xdr:rowOff>
                  </from>
                  <to>
                    <xdr:col>20</xdr:col>
                    <xdr:colOff>276225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0" r:id="rId128" name="Check Box 124">
              <controlPr defaultSize="0" autoFill="0" autoLine="0" autoPict="0">
                <anchor moveWithCells="1">
                  <from>
                    <xdr:col>6</xdr:col>
                    <xdr:colOff>38100</xdr:colOff>
                    <xdr:row>143</xdr:row>
                    <xdr:rowOff>28575</xdr:rowOff>
                  </from>
                  <to>
                    <xdr:col>6</xdr:col>
                    <xdr:colOff>276225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1" r:id="rId129" name="Check Box 125">
              <controlPr defaultSize="0" autoFill="0" autoLine="0" autoPict="0">
                <anchor moveWithCells="1">
                  <from>
                    <xdr:col>13</xdr:col>
                    <xdr:colOff>38100</xdr:colOff>
                    <xdr:row>143</xdr:row>
                    <xdr:rowOff>28575</xdr:rowOff>
                  </from>
                  <to>
                    <xdr:col>13</xdr:col>
                    <xdr:colOff>276225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2" r:id="rId130" name="Check Box 126">
              <controlPr defaultSize="0" autoFill="0" autoLine="0" autoPict="0">
                <anchor moveWithCells="1">
                  <from>
                    <xdr:col>20</xdr:col>
                    <xdr:colOff>38100</xdr:colOff>
                    <xdr:row>143</xdr:row>
                    <xdr:rowOff>28575</xdr:rowOff>
                  </from>
                  <to>
                    <xdr:col>20</xdr:col>
                    <xdr:colOff>276225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3" r:id="rId131" name="Check Box 127">
              <controlPr defaultSize="0" autoFill="0" autoLine="0" autoPict="0">
                <anchor moveWithCells="1">
                  <from>
                    <xdr:col>6</xdr:col>
                    <xdr:colOff>38100</xdr:colOff>
                    <xdr:row>142</xdr:row>
                    <xdr:rowOff>28575</xdr:rowOff>
                  </from>
                  <to>
                    <xdr:col>6</xdr:col>
                    <xdr:colOff>276225</xdr:colOff>
                    <xdr:row>142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4" r:id="rId132" name="Check Box 128">
              <controlPr defaultSize="0" autoFill="0" autoLine="0" autoPict="0">
                <anchor moveWithCells="1">
                  <from>
                    <xdr:col>13</xdr:col>
                    <xdr:colOff>38100</xdr:colOff>
                    <xdr:row>142</xdr:row>
                    <xdr:rowOff>28575</xdr:rowOff>
                  </from>
                  <to>
                    <xdr:col>13</xdr:col>
                    <xdr:colOff>276225</xdr:colOff>
                    <xdr:row>142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5" r:id="rId133" name="Check Box 129">
              <controlPr defaultSize="0" autoFill="0" autoLine="0" autoPict="0">
                <anchor moveWithCells="1">
                  <from>
                    <xdr:col>6</xdr:col>
                    <xdr:colOff>38100</xdr:colOff>
                    <xdr:row>131</xdr:row>
                    <xdr:rowOff>28575</xdr:rowOff>
                  </from>
                  <to>
                    <xdr:col>6</xdr:col>
                    <xdr:colOff>276225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6" r:id="rId134" name="Check Box 130">
              <controlPr defaultSize="0" autoFill="0" autoLine="0" autoPict="0">
                <anchor moveWithCells="1">
                  <from>
                    <xdr:col>13</xdr:col>
                    <xdr:colOff>38100</xdr:colOff>
                    <xdr:row>131</xdr:row>
                    <xdr:rowOff>28575</xdr:rowOff>
                  </from>
                  <to>
                    <xdr:col>13</xdr:col>
                    <xdr:colOff>276225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7" r:id="rId135" name="Check Box 131">
              <controlPr defaultSize="0" autoFill="0" autoLine="0" autoPict="0">
                <anchor moveWithCells="1">
                  <from>
                    <xdr:col>20</xdr:col>
                    <xdr:colOff>38100</xdr:colOff>
                    <xdr:row>131</xdr:row>
                    <xdr:rowOff>28575</xdr:rowOff>
                  </from>
                  <to>
                    <xdr:col>20</xdr:col>
                    <xdr:colOff>276225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8" r:id="rId136" name="Check Box 132">
              <controlPr defaultSize="0" autoFill="0" autoLine="0" autoPict="0">
                <anchor moveWithCells="1">
                  <from>
                    <xdr:col>6</xdr:col>
                    <xdr:colOff>38100</xdr:colOff>
                    <xdr:row>136</xdr:row>
                    <xdr:rowOff>28575</xdr:rowOff>
                  </from>
                  <to>
                    <xdr:col>6</xdr:col>
                    <xdr:colOff>276225</xdr:colOff>
                    <xdr:row>136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9" r:id="rId137" name="Check Box 133">
              <controlPr defaultSize="0" autoFill="0" autoLine="0" autoPict="0">
                <anchor moveWithCells="1">
                  <from>
                    <xdr:col>9</xdr:col>
                    <xdr:colOff>247650</xdr:colOff>
                    <xdr:row>126</xdr:row>
                    <xdr:rowOff>38100</xdr:rowOff>
                  </from>
                  <to>
                    <xdr:col>10</xdr:col>
                    <xdr:colOff>114300</xdr:colOff>
                    <xdr:row>126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0" r:id="rId138" name="Check Box 134">
              <controlPr defaultSize="0" autoFill="0" autoLine="0" autoPict="0">
                <anchor moveWithCells="1">
                  <from>
                    <xdr:col>10</xdr:col>
                    <xdr:colOff>333375</xdr:colOff>
                    <xdr:row>126</xdr:row>
                    <xdr:rowOff>28575</xdr:rowOff>
                  </from>
                  <to>
                    <xdr:col>11</xdr:col>
                    <xdr:colOff>161925</xdr:colOff>
                    <xdr:row>126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1" r:id="rId139" name="Check Box 135">
              <controlPr defaultSize="0" autoFill="0" autoLine="0" autoPict="0">
                <anchor moveWithCells="1">
                  <from>
                    <xdr:col>9</xdr:col>
                    <xdr:colOff>247650</xdr:colOff>
                    <xdr:row>105</xdr:row>
                    <xdr:rowOff>28575</xdr:rowOff>
                  </from>
                  <to>
                    <xdr:col>10</xdr:col>
                    <xdr:colOff>114300</xdr:colOff>
                    <xdr:row>105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2" r:id="rId140" name="Check Box 136">
              <controlPr defaultSize="0" autoFill="0" autoLine="0" autoPict="0">
                <anchor moveWithCells="1">
                  <from>
                    <xdr:col>10</xdr:col>
                    <xdr:colOff>314325</xdr:colOff>
                    <xdr:row>105</xdr:row>
                    <xdr:rowOff>19050</xdr:rowOff>
                  </from>
                  <to>
                    <xdr:col>11</xdr:col>
                    <xdr:colOff>142875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3" r:id="rId141" name="Check Box 137">
              <controlPr defaultSize="0" autoFill="0" autoLine="0" autoPict="0">
                <anchor moveWithCells="1">
                  <from>
                    <xdr:col>9</xdr:col>
                    <xdr:colOff>247650</xdr:colOff>
                    <xdr:row>88</xdr:row>
                    <xdr:rowOff>28575</xdr:rowOff>
                  </from>
                  <to>
                    <xdr:col>10</xdr:col>
                    <xdr:colOff>114300</xdr:colOff>
                    <xdr:row>88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4" r:id="rId142" name="Check Box 138">
              <controlPr defaultSize="0" autoFill="0" autoLine="0" autoPict="0">
                <anchor moveWithCells="1">
                  <from>
                    <xdr:col>10</xdr:col>
                    <xdr:colOff>314325</xdr:colOff>
                    <xdr:row>88</xdr:row>
                    <xdr:rowOff>19050</xdr:rowOff>
                  </from>
                  <to>
                    <xdr:col>11</xdr:col>
                    <xdr:colOff>142875</xdr:colOff>
                    <xdr:row>88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5" r:id="rId143" name="Check Box 139">
              <controlPr defaultSize="0" autoFill="0" autoLine="0" autoPict="0">
                <anchor moveWithCells="1">
                  <from>
                    <xdr:col>9</xdr:col>
                    <xdr:colOff>247650</xdr:colOff>
                    <xdr:row>68</xdr:row>
                    <xdr:rowOff>28575</xdr:rowOff>
                  </from>
                  <to>
                    <xdr:col>10</xdr:col>
                    <xdr:colOff>114300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6" r:id="rId144" name="Check Box 140">
              <controlPr defaultSize="0" autoFill="0" autoLine="0" autoPict="0">
                <anchor moveWithCells="1">
                  <from>
                    <xdr:col>10</xdr:col>
                    <xdr:colOff>314325</xdr:colOff>
                    <xdr:row>68</xdr:row>
                    <xdr:rowOff>19050</xdr:rowOff>
                  </from>
                  <to>
                    <xdr:col>11</xdr:col>
                    <xdr:colOff>142875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7" r:id="rId145" name="Check Box 141">
              <controlPr defaultSize="0" autoFill="0" autoLine="0" autoPict="0">
                <anchor moveWithCells="1">
                  <from>
                    <xdr:col>9</xdr:col>
                    <xdr:colOff>161925</xdr:colOff>
                    <xdr:row>41</xdr:row>
                    <xdr:rowOff>19050</xdr:rowOff>
                  </from>
                  <to>
                    <xdr:col>10</xdr:col>
                    <xdr:colOff>28575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8" r:id="rId146" name="Check Box 142">
              <controlPr defaultSize="0" autoFill="0" autoLine="0" autoPict="0">
                <anchor moveWithCells="1">
                  <from>
                    <xdr:col>10</xdr:col>
                    <xdr:colOff>314325</xdr:colOff>
                    <xdr:row>41</xdr:row>
                    <xdr:rowOff>19050</xdr:rowOff>
                  </from>
                  <to>
                    <xdr:col>11</xdr:col>
                    <xdr:colOff>142875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9" r:id="rId147" name="Check Box 143">
              <controlPr defaultSize="0" autoFill="0" autoLine="0" autoPict="0">
                <anchor moveWithCells="1">
                  <from>
                    <xdr:col>9</xdr:col>
                    <xdr:colOff>247650</xdr:colOff>
                    <xdr:row>140</xdr:row>
                    <xdr:rowOff>38100</xdr:rowOff>
                  </from>
                  <to>
                    <xdr:col>10</xdr:col>
                    <xdr:colOff>114300</xdr:colOff>
                    <xdr:row>140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0" r:id="rId148" name="Check Box 144">
              <controlPr defaultSize="0" autoFill="0" autoLine="0" autoPict="0">
                <anchor moveWithCells="1">
                  <from>
                    <xdr:col>10</xdr:col>
                    <xdr:colOff>333375</xdr:colOff>
                    <xdr:row>140</xdr:row>
                    <xdr:rowOff>28575</xdr:rowOff>
                  </from>
                  <to>
                    <xdr:col>11</xdr:col>
                    <xdr:colOff>161925</xdr:colOff>
                    <xdr:row>140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1" r:id="rId149" name="Check Box 145">
              <controlPr defaultSize="0" autoFill="0" autoLine="0" autoPict="0">
                <anchor moveWithCells="1">
                  <from>
                    <xdr:col>13</xdr:col>
                    <xdr:colOff>38100</xdr:colOff>
                    <xdr:row>72</xdr:row>
                    <xdr:rowOff>28575</xdr:rowOff>
                  </from>
                  <to>
                    <xdr:col>13</xdr:col>
                    <xdr:colOff>276225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2" r:id="rId150" name="Check Box 146">
              <controlPr defaultSize="0" autoFill="0" autoLine="0" autoPict="0">
                <anchor moveWithCells="1">
                  <from>
                    <xdr:col>20</xdr:col>
                    <xdr:colOff>38100</xdr:colOff>
                    <xdr:row>72</xdr:row>
                    <xdr:rowOff>28575</xdr:rowOff>
                  </from>
                  <to>
                    <xdr:col>20</xdr:col>
                    <xdr:colOff>276225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3" r:id="rId151" name="Check Box 147">
              <controlPr defaultSize="0" autoFill="0" autoLine="0" autoPict="0">
                <anchor moveWithCells="1">
                  <from>
                    <xdr:col>6</xdr:col>
                    <xdr:colOff>38100</xdr:colOff>
                    <xdr:row>69</xdr:row>
                    <xdr:rowOff>28575</xdr:rowOff>
                  </from>
                  <to>
                    <xdr:col>6</xdr:col>
                    <xdr:colOff>276225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4" r:id="rId152" name="Check Box 148">
              <controlPr defaultSize="0" autoFill="0" autoLine="0" autoPict="0">
                <anchor moveWithCells="1">
                  <from>
                    <xdr:col>13</xdr:col>
                    <xdr:colOff>38100</xdr:colOff>
                    <xdr:row>69</xdr:row>
                    <xdr:rowOff>28575</xdr:rowOff>
                  </from>
                  <to>
                    <xdr:col>13</xdr:col>
                    <xdr:colOff>276225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5" r:id="rId153" name="Check Box 149">
              <controlPr defaultSize="0" autoFill="0" autoLine="0" autoPict="0">
                <anchor moveWithCells="1">
                  <from>
                    <xdr:col>20</xdr:col>
                    <xdr:colOff>38100</xdr:colOff>
                    <xdr:row>69</xdr:row>
                    <xdr:rowOff>28575</xdr:rowOff>
                  </from>
                  <to>
                    <xdr:col>20</xdr:col>
                    <xdr:colOff>276225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6" r:id="rId154" name="Check Box 150">
              <controlPr defaultSize="0" autoFill="0" autoLine="0" autoPict="0">
                <anchor moveWithCells="1">
                  <from>
                    <xdr:col>13</xdr:col>
                    <xdr:colOff>38100</xdr:colOff>
                    <xdr:row>92</xdr:row>
                    <xdr:rowOff>28575</xdr:rowOff>
                  </from>
                  <to>
                    <xdr:col>13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7" r:id="rId155" name="Check Box 151">
              <controlPr defaultSize="0" autoFill="0" autoLine="0" autoPict="0">
                <anchor moveWithCells="1">
                  <from>
                    <xdr:col>20</xdr:col>
                    <xdr:colOff>38100</xdr:colOff>
                    <xdr:row>92</xdr:row>
                    <xdr:rowOff>28575</xdr:rowOff>
                  </from>
                  <to>
                    <xdr:col>20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8" r:id="rId156" name="Check Box 152">
              <controlPr defaultSize="0" autoFill="0" autoLine="0" autoPict="0">
                <anchor moveWithCells="1">
                  <from>
                    <xdr:col>6</xdr:col>
                    <xdr:colOff>38100</xdr:colOff>
                    <xdr:row>92</xdr:row>
                    <xdr:rowOff>28575</xdr:rowOff>
                  </from>
                  <to>
                    <xdr:col>6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9" r:id="rId157" name="Check Box 153">
              <controlPr defaultSize="0" autoFill="0" autoLine="0" autoPict="0">
                <anchor moveWithCells="1">
                  <from>
                    <xdr:col>13</xdr:col>
                    <xdr:colOff>38100</xdr:colOff>
                    <xdr:row>93</xdr:row>
                    <xdr:rowOff>28575</xdr:rowOff>
                  </from>
                  <to>
                    <xdr:col>13</xdr:col>
                    <xdr:colOff>276225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0" r:id="rId158" name="Check Box 154">
              <controlPr defaultSize="0" autoFill="0" autoLine="0" autoPict="0">
                <anchor moveWithCells="1">
                  <from>
                    <xdr:col>20</xdr:col>
                    <xdr:colOff>38100</xdr:colOff>
                    <xdr:row>93</xdr:row>
                    <xdr:rowOff>28575</xdr:rowOff>
                  </from>
                  <to>
                    <xdr:col>20</xdr:col>
                    <xdr:colOff>276225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1" r:id="rId159" name="Check Box 155">
              <controlPr defaultSize="0" autoFill="0" autoLine="0" autoPict="0">
                <anchor moveWithCells="1">
                  <from>
                    <xdr:col>13</xdr:col>
                    <xdr:colOff>38100</xdr:colOff>
                    <xdr:row>95</xdr:row>
                    <xdr:rowOff>28575</xdr:rowOff>
                  </from>
                  <to>
                    <xdr:col>13</xdr:col>
                    <xdr:colOff>276225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2" r:id="rId160" name="Check Box 156">
              <controlPr defaultSize="0" autoFill="0" autoLine="0" autoPict="0">
                <anchor moveWithCells="1">
                  <from>
                    <xdr:col>20</xdr:col>
                    <xdr:colOff>38100</xdr:colOff>
                    <xdr:row>95</xdr:row>
                    <xdr:rowOff>28575</xdr:rowOff>
                  </from>
                  <to>
                    <xdr:col>20</xdr:col>
                    <xdr:colOff>276225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3" r:id="rId161" name="Check Box 157">
              <controlPr defaultSize="0" autoFill="0" autoLine="0" autoPict="0">
                <anchor moveWithCells="1">
                  <from>
                    <xdr:col>13</xdr:col>
                    <xdr:colOff>38100</xdr:colOff>
                    <xdr:row>108</xdr:row>
                    <xdr:rowOff>28575</xdr:rowOff>
                  </from>
                  <to>
                    <xdr:col>13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4" r:id="rId162" name="Check Box 158">
              <controlPr defaultSize="0" autoFill="0" autoLine="0" autoPict="0">
                <anchor moveWithCells="1">
                  <from>
                    <xdr:col>6</xdr:col>
                    <xdr:colOff>38100</xdr:colOff>
                    <xdr:row>108</xdr:row>
                    <xdr:rowOff>28575</xdr:rowOff>
                  </from>
                  <to>
                    <xdr:col>6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5" r:id="rId163" name="Check Box 159">
              <controlPr defaultSize="0" autoFill="0" autoLine="0" autoPict="0">
                <anchor moveWithCells="1">
                  <from>
                    <xdr:col>20</xdr:col>
                    <xdr:colOff>38100</xdr:colOff>
                    <xdr:row>108</xdr:row>
                    <xdr:rowOff>28575</xdr:rowOff>
                  </from>
                  <to>
                    <xdr:col>20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6" r:id="rId164" name="Check Box 160">
              <controlPr defaultSize="0" autoFill="0" autoLine="0" autoPict="0">
                <anchor moveWithCells="1">
                  <from>
                    <xdr:col>13</xdr:col>
                    <xdr:colOff>38100</xdr:colOff>
                    <xdr:row>108</xdr:row>
                    <xdr:rowOff>28575</xdr:rowOff>
                  </from>
                  <to>
                    <xdr:col>13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7" r:id="rId165" name="Check Box 161">
              <controlPr defaultSize="0" autoFill="0" autoLine="0" autoPict="0">
                <anchor moveWithCells="1">
                  <from>
                    <xdr:col>20</xdr:col>
                    <xdr:colOff>38100</xdr:colOff>
                    <xdr:row>108</xdr:row>
                    <xdr:rowOff>28575</xdr:rowOff>
                  </from>
                  <to>
                    <xdr:col>20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8" r:id="rId166" name="Check Box 162">
              <controlPr defaultSize="0" autoFill="0" autoLine="0" autoPict="0">
                <anchor moveWithCells="1">
                  <from>
                    <xdr:col>6</xdr:col>
                    <xdr:colOff>38100</xdr:colOff>
                    <xdr:row>108</xdr:row>
                    <xdr:rowOff>28575</xdr:rowOff>
                  </from>
                  <to>
                    <xdr:col>6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9" r:id="rId167" name="Check Box 163">
              <controlPr defaultSize="0" autoFill="0" autoLine="0" autoPict="0">
                <anchor moveWithCells="1">
                  <from>
                    <xdr:col>13</xdr:col>
                    <xdr:colOff>38100</xdr:colOff>
                    <xdr:row>109</xdr:row>
                    <xdr:rowOff>28575</xdr:rowOff>
                  </from>
                  <to>
                    <xdr:col>13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0" r:id="rId168" name="Check Box 164">
              <controlPr defaultSize="0" autoFill="0" autoLine="0" autoPict="0">
                <anchor moveWithCells="1">
                  <from>
                    <xdr:col>20</xdr:col>
                    <xdr:colOff>38100</xdr:colOff>
                    <xdr:row>109</xdr:row>
                    <xdr:rowOff>28575</xdr:rowOff>
                  </from>
                  <to>
                    <xdr:col>20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1" r:id="rId169" name="Check Box 165">
              <controlPr defaultSize="0" autoFill="0" autoLine="0" autoPict="0">
                <anchor moveWithCells="1">
                  <from>
                    <xdr:col>13</xdr:col>
                    <xdr:colOff>38100</xdr:colOff>
                    <xdr:row>109</xdr:row>
                    <xdr:rowOff>28575</xdr:rowOff>
                  </from>
                  <to>
                    <xdr:col>13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2" r:id="rId170" name="Check Box 166">
              <controlPr defaultSize="0" autoFill="0" autoLine="0" autoPict="0">
                <anchor moveWithCells="1">
                  <from>
                    <xdr:col>20</xdr:col>
                    <xdr:colOff>38100</xdr:colOff>
                    <xdr:row>109</xdr:row>
                    <xdr:rowOff>28575</xdr:rowOff>
                  </from>
                  <to>
                    <xdr:col>20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3" r:id="rId171" name="Check Box 167">
              <controlPr defaultSize="0" autoFill="0" autoLine="0" autoPict="0">
                <anchor moveWithCells="1">
                  <from>
                    <xdr:col>13</xdr:col>
                    <xdr:colOff>38100</xdr:colOff>
                    <xdr:row>110</xdr:row>
                    <xdr:rowOff>28575</xdr:rowOff>
                  </from>
                  <to>
                    <xdr:col>13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4" r:id="rId172" name="Check Box 168">
              <controlPr defaultSize="0" autoFill="0" autoLine="0" autoPict="0">
                <anchor moveWithCells="1">
                  <from>
                    <xdr:col>20</xdr:col>
                    <xdr:colOff>38100</xdr:colOff>
                    <xdr:row>110</xdr:row>
                    <xdr:rowOff>28575</xdr:rowOff>
                  </from>
                  <to>
                    <xdr:col>20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5" r:id="rId173" name="Check Box 169">
              <controlPr defaultSize="0" autoFill="0" autoLine="0" autoPict="0">
                <anchor moveWithCells="1">
                  <from>
                    <xdr:col>13</xdr:col>
                    <xdr:colOff>38100</xdr:colOff>
                    <xdr:row>110</xdr:row>
                    <xdr:rowOff>28575</xdr:rowOff>
                  </from>
                  <to>
                    <xdr:col>13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6" r:id="rId174" name="Check Box 170">
              <controlPr defaultSize="0" autoFill="0" autoLine="0" autoPict="0">
                <anchor moveWithCells="1">
                  <from>
                    <xdr:col>20</xdr:col>
                    <xdr:colOff>38100</xdr:colOff>
                    <xdr:row>110</xdr:row>
                    <xdr:rowOff>28575</xdr:rowOff>
                  </from>
                  <to>
                    <xdr:col>20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3" r:id="rId175" name="Check Box 177">
              <controlPr defaultSize="0" autoFill="0" autoLine="0" autoPict="0">
                <anchor moveWithCells="1">
                  <from>
                    <xdr:col>13</xdr:col>
                    <xdr:colOff>38100</xdr:colOff>
                    <xdr:row>111</xdr:row>
                    <xdr:rowOff>28575</xdr:rowOff>
                  </from>
                  <to>
                    <xdr:col>13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4" r:id="rId176" name="Check Box 178">
              <controlPr defaultSize="0" autoFill="0" autoLine="0" autoPict="0">
                <anchor moveWithCells="1">
                  <from>
                    <xdr:col>20</xdr:col>
                    <xdr:colOff>38100</xdr:colOff>
                    <xdr:row>111</xdr:row>
                    <xdr:rowOff>28575</xdr:rowOff>
                  </from>
                  <to>
                    <xdr:col>20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5" r:id="rId177" name="Check Box 179">
              <controlPr defaultSize="0" autoFill="0" autoLine="0" autoPict="0">
                <anchor moveWithCells="1">
                  <from>
                    <xdr:col>13</xdr:col>
                    <xdr:colOff>38100</xdr:colOff>
                    <xdr:row>111</xdr:row>
                    <xdr:rowOff>28575</xdr:rowOff>
                  </from>
                  <to>
                    <xdr:col>13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6" r:id="rId178" name="Check Box 180">
              <controlPr defaultSize="0" autoFill="0" autoLine="0" autoPict="0">
                <anchor moveWithCells="1">
                  <from>
                    <xdr:col>20</xdr:col>
                    <xdr:colOff>38100</xdr:colOff>
                    <xdr:row>111</xdr:row>
                    <xdr:rowOff>28575</xdr:rowOff>
                  </from>
                  <to>
                    <xdr:col>20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7" r:id="rId179" name="Check Box 181">
              <controlPr defaultSize="0" autoFill="0" autoLine="0" autoPict="0">
                <anchor moveWithCells="1">
                  <from>
                    <xdr:col>13</xdr:col>
                    <xdr:colOff>38100</xdr:colOff>
                    <xdr:row>111</xdr:row>
                    <xdr:rowOff>28575</xdr:rowOff>
                  </from>
                  <to>
                    <xdr:col>13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8" r:id="rId180" name="Check Box 182">
              <controlPr defaultSize="0" autoFill="0" autoLine="0" autoPict="0">
                <anchor moveWithCells="1">
                  <from>
                    <xdr:col>20</xdr:col>
                    <xdr:colOff>38100</xdr:colOff>
                    <xdr:row>111</xdr:row>
                    <xdr:rowOff>28575</xdr:rowOff>
                  </from>
                  <to>
                    <xdr:col>20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5" r:id="rId181" name="Check Box 189">
              <controlPr defaultSize="0" autoFill="0" autoLine="0" autoPict="0">
                <anchor moveWithCells="1">
                  <from>
                    <xdr:col>13</xdr:col>
                    <xdr:colOff>38100</xdr:colOff>
                    <xdr:row>112</xdr:row>
                    <xdr:rowOff>28575</xdr:rowOff>
                  </from>
                  <to>
                    <xdr:col>13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6" r:id="rId182" name="Check Box 190">
              <controlPr defaultSize="0" autoFill="0" autoLine="0" autoPict="0">
                <anchor moveWithCells="1">
                  <from>
                    <xdr:col>20</xdr:col>
                    <xdr:colOff>38100</xdr:colOff>
                    <xdr:row>112</xdr:row>
                    <xdr:rowOff>28575</xdr:rowOff>
                  </from>
                  <to>
                    <xdr:col>20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7" r:id="rId183" name="Check Box 191">
              <controlPr defaultSize="0" autoFill="0" autoLine="0" autoPict="0">
                <anchor moveWithCells="1">
                  <from>
                    <xdr:col>13</xdr:col>
                    <xdr:colOff>38100</xdr:colOff>
                    <xdr:row>112</xdr:row>
                    <xdr:rowOff>28575</xdr:rowOff>
                  </from>
                  <to>
                    <xdr:col>13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8" r:id="rId184" name="Check Box 192">
              <controlPr defaultSize="0" autoFill="0" autoLine="0" autoPict="0">
                <anchor moveWithCells="1">
                  <from>
                    <xdr:col>20</xdr:col>
                    <xdr:colOff>38100</xdr:colOff>
                    <xdr:row>112</xdr:row>
                    <xdr:rowOff>28575</xdr:rowOff>
                  </from>
                  <to>
                    <xdr:col>20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9" r:id="rId185" name="Check Box 193">
              <controlPr defaultSize="0" autoFill="0" autoLine="0" autoPict="0">
                <anchor moveWithCells="1">
                  <from>
                    <xdr:col>13</xdr:col>
                    <xdr:colOff>38100</xdr:colOff>
                    <xdr:row>112</xdr:row>
                    <xdr:rowOff>28575</xdr:rowOff>
                  </from>
                  <to>
                    <xdr:col>13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0" r:id="rId186" name="Check Box 194">
              <controlPr defaultSize="0" autoFill="0" autoLine="0" autoPict="0">
                <anchor moveWithCells="1">
                  <from>
                    <xdr:col>20</xdr:col>
                    <xdr:colOff>38100</xdr:colOff>
                    <xdr:row>112</xdr:row>
                    <xdr:rowOff>28575</xdr:rowOff>
                  </from>
                  <to>
                    <xdr:col>20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1" r:id="rId187" name="Check Box 195">
              <controlPr defaultSize="0" autoFill="0" autoLine="0" autoPict="0">
                <anchor moveWithCells="1">
                  <from>
                    <xdr:col>13</xdr:col>
                    <xdr:colOff>38100</xdr:colOff>
                    <xdr:row>107</xdr:row>
                    <xdr:rowOff>28575</xdr:rowOff>
                  </from>
                  <to>
                    <xdr:col>13</xdr:col>
                    <xdr:colOff>276225</xdr:colOff>
                    <xdr:row>107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2" r:id="rId188" name="Check Box 196">
              <controlPr defaultSize="0" autoFill="0" autoLine="0" autoPict="0">
                <anchor moveWithCells="1">
                  <from>
                    <xdr:col>20</xdr:col>
                    <xdr:colOff>38100</xdr:colOff>
                    <xdr:row>107</xdr:row>
                    <xdr:rowOff>28575</xdr:rowOff>
                  </from>
                  <to>
                    <xdr:col>20</xdr:col>
                    <xdr:colOff>276225</xdr:colOff>
                    <xdr:row>107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1" r:id="rId189" name="Check Box 205">
              <controlPr defaultSize="0" autoFill="0" autoLine="0" autoPict="0">
                <anchor moveWithCells="1">
                  <from>
                    <xdr:col>9</xdr:col>
                    <xdr:colOff>247650</xdr:colOff>
                    <xdr:row>121</xdr:row>
                    <xdr:rowOff>28575</xdr:rowOff>
                  </from>
                  <to>
                    <xdr:col>10</xdr:col>
                    <xdr:colOff>114300</xdr:colOff>
                    <xdr:row>121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2" r:id="rId190" name="Check Box 206">
              <controlPr defaultSize="0" autoFill="0" autoLine="0" autoPict="0">
                <anchor moveWithCells="1">
                  <from>
                    <xdr:col>10</xdr:col>
                    <xdr:colOff>314325</xdr:colOff>
                    <xdr:row>121</xdr:row>
                    <xdr:rowOff>19050</xdr:rowOff>
                  </from>
                  <to>
                    <xdr:col>11</xdr:col>
                    <xdr:colOff>142875</xdr:colOff>
                    <xdr:row>121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3" r:id="rId191" name="Check Box 207">
              <controlPr defaultSize="0" autoFill="0" autoLine="0" autoPict="0">
                <anchor moveWithCells="1">
                  <from>
                    <xdr:col>13</xdr:col>
                    <xdr:colOff>38100</xdr:colOff>
                    <xdr:row>75</xdr:row>
                    <xdr:rowOff>28575</xdr:rowOff>
                  </from>
                  <to>
                    <xdr:col>13</xdr:col>
                    <xdr:colOff>276225</xdr:colOff>
                    <xdr:row>75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4" r:id="rId192" name="Check Box 208">
              <controlPr defaultSize="0" autoFill="0" autoLine="0" autoPict="0">
                <anchor moveWithCells="1">
                  <from>
                    <xdr:col>20</xdr:col>
                    <xdr:colOff>38100</xdr:colOff>
                    <xdr:row>75</xdr:row>
                    <xdr:rowOff>28575</xdr:rowOff>
                  </from>
                  <to>
                    <xdr:col>20</xdr:col>
                    <xdr:colOff>276225</xdr:colOff>
                    <xdr:row>75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5" r:id="rId193" name="Check Box 209">
              <controlPr defaultSize="0" autoFill="0" autoLine="0" autoPict="0">
                <anchor moveWithCells="1">
                  <from>
                    <xdr:col>13</xdr:col>
                    <xdr:colOff>38100</xdr:colOff>
                    <xdr:row>46</xdr:row>
                    <xdr:rowOff>28575</xdr:rowOff>
                  </from>
                  <to>
                    <xdr:col>13</xdr:col>
                    <xdr:colOff>276225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6" r:id="rId194" name="Check Box 210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28575</xdr:rowOff>
                  </from>
                  <to>
                    <xdr:col>20</xdr:col>
                    <xdr:colOff>276225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7" r:id="rId195" name="Check Box 211">
              <controlPr defaultSize="0" autoFill="0" autoLine="0" autoPict="0">
                <anchor moveWithCells="1">
                  <from>
                    <xdr:col>13</xdr:col>
                    <xdr:colOff>38100</xdr:colOff>
                    <xdr:row>22</xdr:row>
                    <xdr:rowOff>28575</xdr:rowOff>
                  </from>
                  <to>
                    <xdr:col>13</xdr:col>
                    <xdr:colOff>276225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8" r:id="rId196" name="Check Box 212">
              <controlPr defaultSize="0" autoFill="0" autoLine="0" autoPict="0">
                <anchor moveWithCells="1">
                  <from>
                    <xdr:col>6</xdr:col>
                    <xdr:colOff>38100</xdr:colOff>
                    <xdr:row>22</xdr:row>
                    <xdr:rowOff>28575</xdr:rowOff>
                  </from>
                  <to>
                    <xdr:col>6</xdr:col>
                    <xdr:colOff>276225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9" r:id="rId197" name="Check Box 213">
              <controlPr defaultSize="0" autoFill="0" autoLine="0" autoPict="0">
                <anchor moveWithCells="1">
                  <from>
                    <xdr:col>27</xdr:col>
                    <xdr:colOff>38100</xdr:colOff>
                    <xdr:row>22</xdr:row>
                    <xdr:rowOff>28575</xdr:rowOff>
                  </from>
                  <to>
                    <xdr:col>27</xdr:col>
                    <xdr:colOff>276225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0" r:id="rId198" name="Check Box 214">
              <controlPr defaultSize="0" autoFill="0" autoLine="0" autoPict="0">
                <anchor moveWithCells="1">
                  <from>
                    <xdr:col>20</xdr:col>
                    <xdr:colOff>38100</xdr:colOff>
                    <xdr:row>22</xdr:row>
                    <xdr:rowOff>28575</xdr:rowOff>
                  </from>
                  <to>
                    <xdr:col>20</xdr:col>
                    <xdr:colOff>276225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7" r:id="rId199" name="Check Box 221">
              <controlPr defaultSize="0" autoFill="0" autoLine="0" autoPict="0">
                <anchor moveWithCells="1">
                  <from>
                    <xdr:col>13</xdr:col>
                    <xdr:colOff>38100</xdr:colOff>
                    <xdr:row>32</xdr:row>
                    <xdr:rowOff>28575</xdr:rowOff>
                  </from>
                  <to>
                    <xdr:col>13</xdr:col>
                    <xdr:colOff>276225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8" r:id="rId200" name="Check Box 222">
              <controlPr defaultSize="0" autoFill="0" autoLine="0" autoPict="0">
                <anchor moveWithCells="1">
                  <from>
                    <xdr:col>6</xdr:col>
                    <xdr:colOff>38100</xdr:colOff>
                    <xdr:row>32</xdr:row>
                    <xdr:rowOff>28575</xdr:rowOff>
                  </from>
                  <to>
                    <xdr:col>6</xdr:col>
                    <xdr:colOff>276225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9" r:id="rId201" name="Check Box 223">
              <controlPr defaultSize="0" autoFill="0" autoLine="0" autoPict="0">
                <anchor moveWithCells="1">
                  <from>
                    <xdr:col>27</xdr:col>
                    <xdr:colOff>38100</xdr:colOff>
                    <xdr:row>32</xdr:row>
                    <xdr:rowOff>28575</xdr:rowOff>
                  </from>
                  <to>
                    <xdr:col>27</xdr:col>
                    <xdr:colOff>276225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0" r:id="rId202" name="Check Box 224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28575</xdr:rowOff>
                  </from>
                  <to>
                    <xdr:col>20</xdr:col>
                    <xdr:colOff>276225</xdr:colOff>
                    <xdr:row>32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1B91A-5F26-48C3-A8FC-C897AC62CC5F}">
  <sheetPr>
    <tabColor indexed="44"/>
    <outlinePr summaryBelow="0" summaryRight="0"/>
  </sheetPr>
  <dimension ref="A3:BF249"/>
  <sheetViews>
    <sheetView showGridLines="0" topLeftCell="A81" zoomScale="130" zoomScaleNormal="130" zoomScaleSheetLayoutView="100" workbookViewId="0">
      <selection activeCell="AW88" sqref="AW88"/>
    </sheetView>
  </sheetViews>
  <sheetFormatPr baseColWidth="10" defaultColWidth="11" defaultRowHeight="12.75" x14ac:dyDescent="0.2"/>
  <cols>
    <col min="1" max="1" width="1.5" style="3" customWidth="1"/>
    <col min="2" max="12" width="4.375" style="1" customWidth="1"/>
    <col min="13" max="13" width="4.375" style="13" customWidth="1"/>
    <col min="14" max="14" width="4.375" style="1" customWidth="1"/>
    <col min="15" max="15" width="4.125" style="2" customWidth="1"/>
    <col min="16" max="28" width="4.375" style="1" customWidth="1"/>
    <col min="29" max="29" width="1.25" style="1" customWidth="1"/>
    <col min="30" max="30" width="5.75" style="1" customWidth="1" collapsed="1"/>
    <col min="31" max="31" width="6" style="11" hidden="1" customWidth="1"/>
    <col min="32" max="36" width="6" style="1" hidden="1" customWidth="1"/>
    <col min="37" max="37" width="7" style="1" hidden="1" customWidth="1"/>
    <col min="38" max="39" width="6" style="1" hidden="1" customWidth="1"/>
    <col min="40" max="41" width="7.75" style="1" hidden="1" customWidth="1"/>
    <col min="42" max="44" width="6" style="1" hidden="1" customWidth="1"/>
    <col min="45" max="45" width="3.75" style="1" customWidth="1"/>
    <col min="46" max="16384" width="11" style="1"/>
  </cols>
  <sheetData>
    <row r="3" spans="1:38" ht="25.5" customHeight="1" x14ac:dyDescent="0.2">
      <c r="A3" s="50"/>
      <c r="B3" s="105" t="s">
        <v>2086</v>
      </c>
      <c r="C3" s="51"/>
      <c r="D3" s="51"/>
      <c r="E3" s="51"/>
      <c r="F3" s="51"/>
      <c r="G3" s="51"/>
      <c r="H3" s="106"/>
      <c r="I3" s="54"/>
      <c r="J3" s="54"/>
      <c r="K3" s="54"/>
      <c r="L3" s="54"/>
      <c r="M3" s="55"/>
      <c r="N3" s="54"/>
      <c r="O3" s="56"/>
      <c r="P3" s="797" t="s">
        <v>2508</v>
      </c>
      <c r="Q3" s="797"/>
      <c r="R3" s="797"/>
      <c r="S3" s="797"/>
      <c r="T3" s="797"/>
      <c r="U3" s="107"/>
      <c r="V3" s="107"/>
      <c r="W3" s="108"/>
      <c r="X3" s="109"/>
      <c r="Y3" s="60"/>
      <c r="Z3" s="60"/>
      <c r="AA3" s="60"/>
      <c r="AB3" s="60"/>
      <c r="AC3" s="17"/>
      <c r="AE3" s="86"/>
    </row>
    <row r="4" spans="1:38" ht="32.25" customHeight="1" x14ac:dyDescent="0.2">
      <c r="A4" s="50"/>
      <c r="B4" s="774" t="s">
        <v>2154</v>
      </c>
      <c r="C4" s="774"/>
      <c r="D4" s="774"/>
      <c r="E4" s="774"/>
      <c r="F4" s="774"/>
      <c r="G4" s="774"/>
      <c r="H4" s="774"/>
      <c r="I4" s="774"/>
      <c r="J4" s="774"/>
      <c r="K4" s="774"/>
      <c r="L4" s="774"/>
      <c r="M4" s="774"/>
      <c r="N4" s="774"/>
      <c r="O4" s="53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17"/>
      <c r="AE4" s="86"/>
    </row>
    <row r="5" spans="1:38" ht="19.5" customHeight="1" x14ac:dyDescent="0.2">
      <c r="A5" s="51"/>
      <c r="B5" s="351" t="s">
        <v>2155</v>
      </c>
      <c r="C5" s="110"/>
      <c r="D5" s="110"/>
      <c r="E5" s="110"/>
      <c r="F5" s="775"/>
      <c r="G5" s="775"/>
      <c r="H5" s="775"/>
      <c r="I5" s="775"/>
      <c r="J5" s="775"/>
      <c r="K5" s="775"/>
      <c r="L5" s="775"/>
      <c r="M5" s="775"/>
      <c r="N5" s="775"/>
      <c r="O5" s="111"/>
      <c r="P5" s="353" t="s">
        <v>2157</v>
      </c>
      <c r="Q5" s="112"/>
      <c r="R5" s="112"/>
      <c r="S5" s="113"/>
      <c r="T5" s="711"/>
      <c r="U5" s="711"/>
      <c r="V5" s="711"/>
      <c r="W5" s="711"/>
      <c r="X5" s="711"/>
      <c r="Y5" s="711"/>
      <c r="Z5" s="711"/>
      <c r="AA5" s="711"/>
      <c r="AB5" s="711"/>
      <c r="AC5" s="17"/>
      <c r="AE5" s="87"/>
    </row>
    <row r="6" spans="1:38" ht="19.5" customHeight="1" x14ac:dyDescent="0.2">
      <c r="A6" s="51"/>
      <c r="B6" s="567" t="s">
        <v>2537</v>
      </c>
      <c r="C6" s="565"/>
      <c r="D6" s="565"/>
      <c r="E6" s="565"/>
      <c r="F6" s="561"/>
      <c r="G6" s="561"/>
      <c r="H6" s="561"/>
      <c r="I6" s="561"/>
      <c r="J6" s="561"/>
      <c r="K6" s="561"/>
      <c r="L6" s="561"/>
      <c r="M6" s="561"/>
      <c r="N6" s="561"/>
      <c r="O6" s="111"/>
      <c r="P6" s="482" t="s">
        <v>2158</v>
      </c>
      <c r="Q6" s="111"/>
      <c r="R6" s="111"/>
      <c r="S6" s="566"/>
      <c r="T6" s="564"/>
      <c r="U6" s="564"/>
      <c r="V6" s="564"/>
      <c r="W6" s="564"/>
      <c r="X6" s="564"/>
      <c r="Y6" s="564"/>
      <c r="Z6" s="564"/>
      <c r="AA6" s="564"/>
      <c r="AB6" s="564"/>
      <c r="AC6" s="17"/>
      <c r="AE6" s="87"/>
    </row>
    <row r="7" spans="1:38" ht="19.5" customHeight="1" x14ac:dyDescent="0.2">
      <c r="A7" s="51"/>
      <c r="B7" s="352" t="s">
        <v>2156</v>
      </c>
      <c r="C7" s="114"/>
      <c r="D7" s="114"/>
      <c r="E7" s="114"/>
      <c r="F7" s="776"/>
      <c r="G7" s="776"/>
      <c r="H7" s="776"/>
      <c r="I7" s="776"/>
      <c r="J7" s="776"/>
      <c r="K7" s="776"/>
      <c r="L7" s="776"/>
      <c r="M7" s="776"/>
      <c r="N7" s="776"/>
      <c r="O7" s="115"/>
      <c r="P7" s="481" t="s">
        <v>2159</v>
      </c>
      <c r="Q7" s="116"/>
      <c r="R7" s="116"/>
      <c r="S7" s="117"/>
      <c r="T7" s="777"/>
      <c r="U7" s="777"/>
      <c r="V7" s="777"/>
      <c r="W7" s="777"/>
      <c r="X7" s="777"/>
      <c r="Y7" s="777"/>
      <c r="Z7" s="777"/>
      <c r="AA7" s="777"/>
      <c r="AB7" s="777"/>
      <c r="AC7" s="17"/>
      <c r="AE7" s="87"/>
    </row>
    <row r="8" spans="1:38" ht="17.25" customHeight="1" x14ac:dyDescent="0.2">
      <c r="A8" s="50"/>
      <c r="B8" s="475" t="s">
        <v>2494</v>
      </c>
      <c r="C8" s="118"/>
      <c r="D8" s="119"/>
      <c r="E8" s="57"/>
      <c r="F8" s="778"/>
      <c r="G8" s="778"/>
      <c r="H8" s="778"/>
      <c r="I8" s="778"/>
      <c r="J8" s="778"/>
      <c r="K8" s="778"/>
      <c r="L8" s="778"/>
      <c r="M8" s="778"/>
      <c r="N8" s="778"/>
      <c r="O8" s="53"/>
      <c r="P8" s="483"/>
      <c r="Q8" s="120"/>
      <c r="R8" s="121"/>
      <c r="S8" s="122"/>
      <c r="T8" s="779"/>
      <c r="U8" s="779"/>
      <c r="V8" s="779"/>
      <c r="W8" s="779"/>
      <c r="X8" s="779"/>
      <c r="Y8" s="779"/>
      <c r="Z8" s="779"/>
      <c r="AA8" s="779"/>
      <c r="AB8" s="779"/>
      <c r="AC8" s="17"/>
      <c r="AE8" s="100" t="s">
        <v>1276</v>
      </c>
      <c r="AF8" s="89"/>
      <c r="AG8" s="89"/>
      <c r="AH8" s="89"/>
      <c r="AI8" s="89"/>
    </row>
    <row r="9" spans="1:38" ht="9.75" customHeight="1" x14ac:dyDescent="0.2">
      <c r="A9" s="50"/>
      <c r="B9" s="780"/>
      <c r="C9" s="780"/>
      <c r="D9" s="780"/>
      <c r="E9" s="780"/>
      <c r="F9" s="697"/>
      <c r="G9" s="697"/>
      <c r="H9" s="697"/>
      <c r="I9" s="697"/>
      <c r="J9" s="697"/>
      <c r="K9" s="123"/>
      <c r="L9" s="51"/>
      <c r="M9" s="52"/>
      <c r="N9" s="51"/>
      <c r="O9" s="53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17"/>
      <c r="AE9" s="101"/>
      <c r="AF9" s="89"/>
      <c r="AG9" s="89"/>
      <c r="AH9" s="89"/>
      <c r="AI9" s="89"/>
    </row>
    <row r="10" spans="1:38" ht="19.5" customHeight="1" x14ac:dyDescent="0.2">
      <c r="A10" s="50"/>
      <c r="B10" s="124" t="s">
        <v>2087</v>
      </c>
      <c r="C10" s="114"/>
      <c r="D10" s="114"/>
      <c r="E10" s="114"/>
      <c r="F10" s="125"/>
      <c r="G10" s="125"/>
      <c r="H10" s="125"/>
      <c r="I10" s="125"/>
      <c r="J10" s="125"/>
      <c r="K10" s="125"/>
      <c r="L10" s="125"/>
      <c r="M10" s="122"/>
      <c r="N10" s="125"/>
      <c r="O10" s="53"/>
      <c r="P10" s="124" t="str">
        <f>HLOOKUP(Language!$B$2,Language!$C$12:$H$400,215)</f>
        <v>Part &amp; Manufacturing</v>
      </c>
      <c r="Q10" s="114"/>
      <c r="R10" s="114"/>
      <c r="S10" s="114"/>
      <c r="T10" s="125"/>
      <c r="U10" s="125"/>
      <c r="V10" s="125"/>
      <c r="W10" s="125"/>
      <c r="X10" s="125"/>
      <c r="Y10" s="125"/>
      <c r="Z10" s="125"/>
      <c r="AA10" s="122"/>
      <c r="AB10" s="125"/>
      <c r="AC10" s="17"/>
      <c r="AE10" s="101"/>
      <c r="AF10" s="88">
        <v>1</v>
      </c>
      <c r="AG10" s="88">
        <v>2</v>
      </c>
      <c r="AH10" s="88">
        <v>3</v>
      </c>
      <c r="AI10" s="88">
        <v>4</v>
      </c>
    </row>
    <row r="11" spans="1:38" ht="19.5" customHeight="1" x14ac:dyDescent="0.2">
      <c r="A11" s="50"/>
      <c r="B11" s="57" t="s">
        <v>2160</v>
      </c>
      <c r="C11" s="126"/>
      <c r="D11" s="126"/>
      <c r="E11" s="126"/>
      <c r="F11" s="127"/>
      <c r="G11" s="49"/>
      <c r="H11" s="128"/>
      <c r="I11" s="129" t="s">
        <v>2163</v>
      </c>
      <c r="J11" s="129"/>
      <c r="K11" s="129"/>
      <c r="L11" s="129"/>
      <c r="M11" s="127"/>
      <c r="N11" s="49"/>
      <c r="O11" s="130"/>
      <c r="P11" s="131" t="s">
        <v>2165</v>
      </c>
      <c r="Q11" s="132"/>
      <c r="R11" s="133"/>
      <c r="S11" s="131"/>
      <c r="T11" s="133"/>
      <c r="U11" s="133"/>
      <c r="V11" s="133"/>
      <c r="W11" s="128"/>
      <c r="X11" s="700"/>
      <c r="Y11" s="700"/>
      <c r="Z11" s="700"/>
      <c r="AA11" s="700"/>
      <c r="AB11" s="131" t="s">
        <v>2088</v>
      </c>
      <c r="AC11" s="17"/>
      <c r="AE11" s="102" t="s">
        <v>1949</v>
      </c>
      <c r="AF11" s="90" t="b">
        <v>0</v>
      </c>
      <c r="AG11" s="90" t="b">
        <v>0</v>
      </c>
      <c r="AH11" s="95"/>
      <c r="AI11" s="89"/>
      <c r="AJ11" s="89"/>
      <c r="AK11" s="89" t="s">
        <v>1406</v>
      </c>
      <c r="AL11" s="89"/>
    </row>
    <row r="12" spans="1:38" ht="19.5" customHeight="1" x14ac:dyDescent="0.2">
      <c r="A12" s="50"/>
      <c r="B12" s="57" t="s">
        <v>2161</v>
      </c>
      <c r="C12" s="126"/>
      <c r="D12" s="126"/>
      <c r="E12" s="126"/>
      <c r="F12" s="128"/>
      <c r="G12" s="128"/>
      <c r="H12" s="128"/>
      <c r="I12" s="119" t="s">
        <v>2164</v>
      </c>
      <c r="J12" s="134"/>
      <c r="K12" s="134"/>
      <c r="L12" s="134"/>
      <c r="M12" s="128"/>
      <c r="N12" s="128"/>
      <c r="O12" s="130"/>
      <c r="P12" s="131" t="s">
        <v>2166</v>
      </c>
      <c r="Q12" s="132"/>
      <c r="R12" s="133"/>
      <c r="S12" s="131"/>
      <c r="T12" s="133"/>
      <c r="U12" s="133"/>
      <c r="V12" s="133"/>
      <c r="W12" s="128"/>
      <c r="X12" s="702"/>
      <c r="Y12" s="702"/>
      <c r="Z12" s="702"/>
      <c r="AA12" s="702"/>
      <c r="AB12" s="131" t="s">
        <v>2088</v>
      </c>
      <c r="AC12" s="17"/>
      <c r="AE12" s="102" t="s">
        <v>1950</v>
      </c>
      <c r="AF12" s="90" t="b">
        <v>0</v>
      </c>
      <c r="AG12" s="90" t="b">
        <v>0</v>
      </c>
      <c r="AH12" s="95"/>
      <c r="AI12" s="89"/>
      <c r="AJ12" s="89"/>
      <c r="AK12" s="91" t="s">
        <v>1407</v>
      </c>
      <c r="AL12" s="90" t="b">
        <f>IF(OR('Machining data ENG'!AF13=TRUE,'Machining data ENG'!AG12=TRUE),TRUE,FALSE)</f>
        <v>0</v>
      </c>
    </row>
    <row r="13" spans="1:38" ht="19.5" customHeight="1" x14ac:dyDescent="0.2">
      <c r="A13" s="50"/>
      <c r="B13" s="57" t="s">
        <v>2162</v>
      </c>
      <c r="C13" s="126"/>
      <c r="D13" s="126"/>
      <c r="E13" s="126"/>
      <c r="F13" s="128"/>
      <c r="G13" s="128"/>
      <c r="H13" s="127"/>
      <c r="I13" s="781"/>
      <c r="J13" s="781"/>
      <c r="K13" s="781"/>
      <c r="L13" s="781"/>
      <c r="M13" s="781"/>
      <c r="N13" s="781"/>
      <c r="O13" s="130"/>
      <c r="P13" s="57"/>
      <c r="Q13" s="57"/>
      <c r="R13" s="57"/>
      <c r="S13" s="135"/>
      <c r="T13" s="135"/>
      <c r="U13" s="126"/>
      <c r="V13" s="57"/>
      <c r="W13" s="127"/>
      <c r="X13" s="782"/>
      <c r="Y13" s="782"/>
      <c r="Z13" s="783"/>
      <c r="AA13" s="783"/>
      <c r="AB13" s="783"/>
      <c r="AC13" s="17"/>
      <c r="AE13" s="102" t="s">
        <v>1951</v>
      </c>
      <c r="AF13" s="90" t="b">
        <v>0</v>
      </c>
      <c r="AG13" s="90" t="b">
        <v>0</v>
      </c>
      <c r="AH13" s="95"/>
      <c r="AI13" s="89"/>
      <c r="AJ13" s="89"/>
      <c r="AK13" s="91" t="s">
        <v>1408</v>
      </c>
      <c r="AL13" s="90" t="e">
        <f>IF(OR('Machining data ENG'!AF11=TRUE,'Machining data ENG'!AF12=TRUE,'Machining data ENG'!#REF!=TRUE,'Machining data ENG'!#REF!=TRUE,'Machining data ENG'!AG11=TRUE,'Machining data ENG'!AG13=TRUE,'Machining data ENG'!AG14=TRUE,),FALSE,TRUE)</f>
        <v>#REF!</v>
      </c>
    </row>
    <row r="14" spans="1:38" ht="15.75" customHeight="1" x14ac:dyDescent="0.2">
      <c r="A14" s="50"/>
      <c r="B14" s="717"/>
      <c r="C14" s="717"/>
      <c r="D14" s="717"/>
      <c r="E14" s="717"/>
      <c r="F14" s="717"/>
      <c r="G14" s="717"/>
      <c r="H14" s="717"/>
      <c r="I14" s="717"/>
      <c r="J14" s="717"/>
      <c r="K14" s="717"/>
      <c r="L14" s="717"/>
      <c r="M14" s="717"/>
      <c r="N14" s="717"/>
      <c r="O14" s="717"/>
      <c r="P14" s="717"/>
      <c r="Q14" s="717"/>
      <c r="R14" s="717"/>
      <c r="S14" s="717"/>
      <c r="T14" s="717"/>
      <c r="U14" s="717"/>
      <c r="V14" s="717"/>
      <c r="W14" s="717"/>
      <c r="X14" s="717"/>
      <c r="Y14" s="717"/>
      <c r="Z14" s="717"/>
      <c r="AA14" s="717"/>
      <c r="AB14" s="717"/>
      <c r="AC14" s="717"/>
      <c r="AE14" s="102" t="s">
        <v>1952</v>
      </c>
      <c r="AF14" s="90" t="b">
        <f>FALSE</f>
        <v>0</v>
      </c>
      <c r="AG14" s="90" t="b">
        <f>FALSE</f>
        <v>0</v>
      </c>
      <c r="AH14" s="95"/>
      <c r="AI14" s="89"/>
      <c r="AJ14" s="89"/>
      <c r="AK14" s="91" t="s">
        <v>1409</v>
      </c>
      <c r="AL14" s="90" t="b">
        <f>IF('Machining data ENG'!F14="",FALSE,TRUE)</f>
        <v>0</v>
      </c>
    </row>
    <row r="15" spans="1:38" ht="19.5" customHeight="1" x14ac:dyDescent="0.2">
      <c r="A15" s="50"/>
      <c r="B15" s="124" t="s">
        <v>2096</v>
      </c>
      <c r="C15" s="114"/>
      <c r="D15" s="114"/>
      <c r="E15" s="114"/>
      <c r="F15" s="125"/>
      <c r="G15" s="125"/>
      <c r="H15" s="125"/>
      <c r="I15" s="125"/>
      <c r="J15" s="125"/>
      <c r="K15" s="125"/>
      <c r="L15" s="125"/>
      <c r="M15" s="122"/>
      <c r="N15" s="125"/>
      <c r="O15" s="109"/>
      <c r="P15" s="124" t="s">
        <v>2097</v>
      </c>
      <c r="Q15" s="114"/>
      <c r="R15" s="114"/>
      <c r="S15" s="114"/>
      <c r="T15" s="125"/>
      <c r="U15" s="125"/>
      <c r="V15" s="125"/>
      <c r="W15" s="125"/>
      <c r="X15" s="125"/>
      <c r="Y15" s="125"/>
      <c r="Z15" s="125"/>
      <c r="AA15" s="122"/>
      <c r="AB15" s="125"/>
      <c r="AC15" s="17"/>
      <c r="AE15" s="102" t="s">
        <v>1290</v>
      </c>
      <c r="AF15" s="89"/>
      <c r="AG15" s="89"/>
      <c r="AH15" s="89"/>
      <c r="AI15" s="89"/>
    </row>
    <row r="16" spans="1:38" ht="19.5" customHeight="1" x14ac:dyDescent="0.2">
      <c r="A16" s="50"/>
      <c r="B16" s="772" t="s">
        <v>2167</v>
      </c>
      <c r="C16" s="772"/>
      <c r="D16" s="772"/>
      <c r="E16" s="772"/>
      <c r="F16" s="772"/>
      <c r="G16" s="772"/>
      <c r="H16" s="772"/>
      <c r="I16" s="772"/>
      <c r="J16" s="772"/>
      <c r="K16" s="772"/>
      <c r="L16" s="772"/>
      <c r="M16" s="772"/>
      <c r="N16" s="772"/>
      <c r="O16" s="109"/>
      <c r="P16" s="772" t="s">
        <v>2167</v>
      </c>
      <c r="Q16" s="772"/>
      <c r="R16" s="772"/>
      <c r="S16" s="772"/>
      <c r="T16" s="772"/>
      <c r="U16" s="772"/>
      <c r="V16" s="772"/>
      <c r="W16" s="772"/>
      <c r="X16" s="772"/>
      <c r="Y16" s="772"/>
      <c r="Z16" s="772"/>
      <c r="AA16" s="772"/>
      <c r="AB16" s="772"/>
      <c r="AC16" s="17"/>
      <c r="AE16" s="102" t="s">
        <v>1291</v>
      </c>
      <c r="AF16" s="89"/>
      <c r="AG16" s="89"/>
      <c r="AH16" s="90" t="b">
        <f>FALSE</f>
        <v>0</v>
      </c>
      <c r="AI16" s="90" t="b">
        <v>0</v>
      </c>
    </row>
    <row r="17" spans="1:35" ht="19.5" customHeight="1" x14ac:dyDescent="0.2">
      <c r="A17" s="50"/>
      <c r="B17" s="131" t="s">
        <v>2091</v>
      </c>
      <c r="C17" s="132"/>
      <c r="D17" s="133"/>
      <c r="E17" s="131"/>
      <c r="F17" s="136"/>
      <c r="G17" s="49"/>
      <c r="H17" s="133"/>
      <c r="I17" s="131" t="s">
        <v>2092</v>
      </c>
      <c r="J17" s="133"/>
      <c r="K17" s="133"/>
      <c r="L17" s="133"/>
      <c r="M17" s="128"/>
      <c r="N17" s="128"/>
      <c r="O17" s="109"/>
      <c r="P17" s="131" t="s">
        <v>2091</v>
      </c>
      <c r="Q17" s="132"/>
      <c r="R17" s="133"/>
      <c r="S17" s="131"/>
      <c r="T17" s="136"/>
      <c r="U17" s="49"/>
      <c r="V17" s="133"/>
      <c r="W17" s="131" t="s">
        <v>2092</v>
      </c>
      <c r="X17" s="133"/>
      <c r="Y17" s="133"/>
      <c r="Z17" s="133"/>
      <c r="AA17" s="128"/>
      <c r="AB17" s="128"/>
      <c r="AC17" s="17"/>
      <c r="AE17" s="102" t="s">
        <v>1292</v>
      </c>
      <c r="AF17" s="89"/>
      <c r="AG17" s="89"/>
      <c r="AH17" s="90" t="b">
        <f>FALSE</f>
        <v>0</v>
      </c>
      <c r="AI17" s="90" t="b">
        <v>0</v>
      </c>
    </row>
    <row r="18" spans="1:35" ht="19.5" customHeight="1" x14ac:dyDescent="0.2">
      <c r="A18" s="50"/>
      <c r="B18" s="131" t="s">
        <v>2093</v>
      </c>
      <c r="C18" s="132"/>
      <c r="D18" s="133"/>
      <c r="E18" s="131"/>
      <c r="F18" s="128"/>
      <c r="G18" s="128"/>
      <c r="H18" s="138"/>
      <c r="I18" s="58" t="s">
        <v>2094</v>
      </c>
      <c r="J18" s="294"/>
      <c r="K18" s="293"/>
      <c r="L18" s="294"/>
      <c r="M18" s="63"/>
      <c r="N18" s="62"/>
      <c r="O18" s="109"/>
      <c r="P18" s="131" t="s">
        <v>2093</v>
      </c>
      <c r="Q18" s="132"/>
      <c r="R18" s="133"/>
      <c r="S18" s="131"/>
      <c r="T18" s="128"/>
      <c r="U18" s="128"/>
      <c r="V18" s="138"/>
      <c r="W18" s="58" t="s">
        <v>2094</v>
      </c>
      <c r="X18" s="294"/>
      <c r="Y18" s="293"/>
      <c r="Z18" s="294"/>
      <c r="AA18" s="63"/>
      <c r="AB18" s="62"/>
      <c r="AC18" s="17"/>
      <c r="AE18" s="102" t="s">
        <v>1829</v>
      </c>
      <c r="AF18" s="90" t="b">
        <v>0</v>
      </c>
      <c r="AG18" s="90" t="b">
        <v>0</v>
      </c>
      <c r="AH18" s="95"/>
      <c r="AI18" s="89"/>
    </row>
    <row r="19" spans="1:35" ht="19.5" customHeight="1" x14ac:dyDescent="0.2">
      <c r="A19" s="50"/>
      <c r="B19" s="119" t="s">
        <v>2532</v>
      </c>
      <c r="C19" s="134"/>
      <c r="D19" s="134"/>
      <c r="E19" s="134"/>
      <c r="F19" s="128"/>
      <c r="G19" s="128"/>
      <c r="I19" s="702"/>
      <c r="J19" s="702"/>
      <c r="K19" s="702"/>
      <c r="L19" s="702"/>
      <c r="M19" s="702"/>
      <c r="N19" s="702"/>
      <c r="O19" s="109"/>
      <c r="P19" s="119" t="s">
        <v>2532</v>
      </c>
      <c r="Q19" s="134"/>
      <c r="R19" s="134"/>
      <c r="S19" s="134"/>
      <c r="T19" s="128"/>
      <c r="U19" s="128"/>
      <c r="W19" s="702"/>
      <c r="X19" s="702"/>
      <c r="Y19" s="702"/>
      <c r="Z19" s="702"/>
      <c r="AA19" s="702"/>
      <c r="AB19" s="702"/>
      <c r="AC19" s="17"/>
      <c r="AE19" s="102" t="s">
        <v>1691</v>
      </c>
      <c r="AF19" s="90" t="b">
        <v>0</v>
      </c>
      <c r="AG19" s="90" t="b">
        <v>0</v>
      </c>
      <c r="AH19" s="90" t="b">
        <v>0</v>
      </c>
      <c r="AI19" s="90" t="b">
        <v>0</v>
      </c>
    </row>
    <row r="20" spans="1:35" ht="19.5" customHeight="1" x14ac:dyDescent="0.2">
      <c r="A20" s="50"/>
      <c r="B20" s="296"/>
      <c r="C20" s="296"/>
      <c r="D20" s="296"/>
      <c r="E20" s="296"/>
      <c r="F20" s="296"/>
      <c r="G20" s="296"/>
      <c r="H20" s="296"/>
      <c r="I20" s="632" t="s">
        <v>2566</v>
      </c>
      <c r="J20" s="296"/>
      <c r="K20" s="296"/>
      <c r="L20" s="296"/>
      <c r="M20" s="296"/>
      <c r="N20" s="296"/>
      <c r="O20" s="109"/>
      <c r="P20" s="296"/>
      <c r="Q20" s="296"/>
      <c r="R20" s="296"/>
      <c r="S20" s="296"/>
      <c r="T20" s="296"/>
      <c r="U20" s="296"/>
      <c r="V20" s="296"/>
      <c r="W20" s="632" t="s">
        <v>2566</v>
      </c>
      <c r="X20" s="296"/>
      <c r="Y20" s="296"/>
      <c r="Z20" s="296"/>
      <c r="AA20" s="296"/>
      <c r="AB20" s="296"/>
      <c r="AC20" s="17"/>
      <c r="AE20" s="102" t="s">
        <v>1834</v>
      </c>
      <c r="AF20" s="89"/>
      <c r="AG20" s="89"/>
      <c r="AH20" s="89"/>
      <c r="AI20" s="89"/>
    </row>
    <row r="21" spans="1:35" ht="19.5" customHeight="1" x14ac:dyDescent="0.2">
      <c r="A21" s="50"/>
      <c r="B21" s="119" t="s">
        <v>2168</v>
      </c>
      <c r="C21" s="134"/>
      <c r="D21" s="134"/>
      <c r="E21" s="134"/>
      <c r="F21" s="128"/>
      <c r="G21" s="128"/>
      <c r="H21" s="62"/>
      <c r="I21" s="702"/>
      <c r="J21" s="702"/>
      <c r="K21" s="702"/>
      <c r="L21" s="702"/>
      <c r="M21" s="702"/>
      <c r="N21" s="702"/>
      <c r="O21" s="130"/>
      <c r="P21" s="119" t="s">
        <v>2168</v>
      </c>
      <c r="Q21" s="134"/>
      <c r="R21" s="134"/>
      <c r="S21" s="134"/>
      <c r="T21" s="128"/>
      <c r="U21" s="128"/>
      <c r="V21" s="62"/>
      <c r="W21" s="702"/>
      <c r="X21" s="702"/>
      <c r="Y21" s="702"/>
      <c r="Z21" s="702"/>
      <c r="AA21" s="702"/>
      <c r="AB21" s="702"/>
      <c r="AC21" s="17"/>
      <c r="AE21" s="102" t="s">
        <v>1293</v>
      </c>
      <c r="AF21" s="89"/>
      <c r="AG21" s="89"/>
      <c r="AH21" s="89"/>
      <c r="AI21" s="89"/>
    </row>
    <row r="22" spans="1:35" ht="19.5" customHeight="1" x14ac:dyDescent="0.2">
      <c r="A22" s="50"/>
      <c r="B22" s="119" t="s">
        <v>2587</v>
      </c>
      <c r="C22" s="134"/>
      <c r="D22" s="134"/>
      <c r="E22" s="134"/>
      <c r="F22" s="128"/>
      <c r="G22" s="128"/>
      <c r="H22" s="133"/>
      <c r="I22" s="702"/>
      <c r="J22" s="702"/>
      <c r="K22" s="702"/>
      <c r="L22" s="702"/>
      <c r="M22" s="702"/>
      <c r="N22" s="702"/>
      <c r="O22" s="130"/>
      <c r="P22" s="119" t="s">
        <v>2587</v>
      </c>
      <c r="Q22" s="134"/>
      <c r="R22" s="134"/>
      <c r="S22" s="134"/>
      <c r="T22" s="128"/>
      <c r="U22" s="128"/>
      <c r="V22" s="133"/>
      <c r="W22" s="702"/>
      <c r="X22" s="702"/>
      <c r="Y22" s="702"/>
      <c r="Z22" s="702"/>
      <c r="AA22" s="702"/>
      <c r="AB22" s="702"/>
      <c r="AC22" s="17"/>
      <c r="AE22" s="102" t="s">
        <v>1294</v>
      </c>
      <c r="AF22" s="89"/>
      <c r="AG22" s="89"/>
      <c r="AH22" s="89"/>
      <c r="AI22" s="89"/>
    </row>
    <row r="23" spans="1:35" ht="19.5" customHeight="1" x14ac:dyDescent="0.2">
      <c r="A23" s="50"/>
      <c r="B23" s="131" t="s">
        <v>2588</v>
      </c>
      <c r="C23" s="132"/>
      <c r="D23" s="133"/>
      <c r="E23" s="131"/>
      <c r="F23" s="136" t="s">
        <v>2117</v>
      </c>
      <c r="G23" s="49"/>
      <c r="H23" s="133"/>
      <c r="I23" s="131" t="s">
        <v>2589</v>
      </c>
      <c r="J23" s="133"/>
      <c r="K23" s="133"/>
      <c r="L23" s="133"/>
      <c r="M23" s="128"/>
      <c r="N23" s="128"/>
      <c r="O23" s="130"/>
      <c r="P23" s="131" t="s">
        <v>2588</v>
      </c>
      <c r="Q23" s="132"/>
      <c r="R23" s="133"/>
      <c r="S23" s="131"/>
      <c r="T23" s="136" t="s">
        <v>2117</v>
      </c>
      <c r="U23" s="49"/>
      <c r="V23" s="133"/>
      <c r="W23" s="131" t="s">
        <v>2589</v>
      </c>
      <c r="X23" s="133"/>
      <c r="Y23" s="133"/>
      <c r="Z23" s="133"/>
      <c r="AA23" s="128"/>
      <c r="AB23" s="128"/>
      <c r="AC23" s="17"/>
      <c r="AE23" s="102"/>
      <c r="AF23" s="89"/>
      <c r="AG23" s="89"/>
      <c r="AH23" s="89"/>
      <c r="AI23" s="89"/>
    </row>
    <row r="24" spans="1:35" ht="19.5" customHeight="1" x14ac:dyDescent="0.2">
      <c r="A24" s="50"/>
      <c r="O24" s="130"/>
      <c r="AC24" s="17"/>
      <c r="AE24" s="102" t="s">
        <v>1692</v>
      </c>
      <c r="AF24" s="89"/>
      <c r="AG24" s="89"/>
      <c r="AH24" s="89"/>
      <c r="AI24" s="89"/>
    </row>
    <row r="25" spans="1:35" ht="19.5" customHeight="1" x14ac:dyDescent="0.2">
      <c r="A25" s="50"/>
      <c r="B25" s="124" t="s">
        <v>2100</v>
      </c>
      <c r="C25" s="114"/>
      <c r="D25" s="114"/>
      <c r="E25" s="114"/>
      <c r="F25" s="125"/>
      <c r="G25" s="125"/>
      <c r="H25" s="125"/>
      <c r="I25" s="125"/>
      <c r="J25" s="125"/>
      <c r="K25" s="125"/>
      <c r="L25" s="125"/>
      <c r="M25" s="122"/>
      <c r="N25" s="125"/>
      <c r="O25" s="109"/>
      <c r="P25" s="124" t="s">
        <v>2101</v>
      </c>
      <c r="Q25" s="114"/>
      <c r="R25" s="114"/>
      <c r="S25" s="114"/>
      <c r="T25" s="125"/>
      <c r="U25" s="125"/>
      <c r="V25" s="125"/>
      <c r="W25" s="125"/>
      <c r="X25" s="125"/>
      <c r="Y25" s="125"/>
      <c r="Z25" s="125"/>
      <c r="AA25" s="122"/>
      <c r="AB25" s="125"/>
      <c r="AC25" s="17"/>
      <c r="AE25" s="102"/>
      <c r="AF25" s="89"/>
      <c r="AG25" s="89"/>
      <c r="AH25" s="89"/>
      <c r="AI25" s="89"/>
    </row>
    <row r="26" spans="1:35" ht="19.5" customHeight="1" x14ac:dyDescent="0.2">
      <c r="A26" s="50"/>
      <c r="B26" s="772" t="s">
        <v>2167</v>
      </c>
      <c r="C26" s="772"/>
      <c r="D26" s="772"/>
      <c r="E26" s="772"/>
      <c r="F26" s="772"/>
      <c r="G26" s="772"/>
      <c r="H26" s="772"/>
      <c r="I26" s="772"/>
      <c r="J26" s="772"/>
      <c r="K26" s="772"/>
      <c r="L26" s="772"/>
      <c r="M26" s="772"/>
      <c r="N26" s="772"/>
      <c r="O26" s="109"/>
      <c r="P26" s="773" t="s">
        <v>2089</v>
      </c>
      <c r="Q26" s="773"/>
      <c r="R26" s="773"/>
      <c r="S26" s="773"/>
      <c r="T26" s="773"/>
      <c r="U26" s="773"/>
      <c r="V26" s="773"/>
      <c r="W26" s="773"/>
      <c r="X26" s="773"/>
      <c r="Y26" s="773"/>
      <c r="Z26" s="773"/>
      <c r="AA26" s="773"/>
      <c r="AB26" s="773"/>
      <c r="AC26" s="17"/>
      <c r="AE26" s="102"/>
      <c r="AF26" s="89"/>
      <c r="AG26" s="89"/>
      <c r="AH26" s="89"/>
      <c r="AI26" s="89"/>
    </row>
    <row r="27" spans="1:35" ht="19.5" customHeight="1" x14ac:dyDescent="0.2">
      <c r="A27" s="50"/>
      <c r="B27" s="131" t="s">
        <v>2091</v>
      </c>
      <c r="C27" s="132"/>
      <c r="D27" s="133"/>
      <c r="E27" s="131"/>
      <c r="F27" s="136"/>
      <c r="G27" s="49"/>
      <c r="H27" s="133"/>
      <c r="I27" s="131" t="s">
        <v>2092</v>
      </c>
      <c r="J27" s="133"/>
      <c r="K27" s="133"/>
      <c r="L27" s="133"/>
      <c r="M27" s="128"/>
      <c r="N27" s="128"/>
      <c r="O27" s="109"/>
      <c r="P27" s="131" t="s">
        <v>2091</v>
      </c>
      <c r="Q27" s="132"/>
      <c r="R27" s="133"/>
      <c r="S27" s="131"/>
      <c r="T27" s="136"/>
      <c r="U27" s="49"/>
      <c r="V27" s="133"/>
      <c r="W27" s="131" t="s">
        <v>2092</v>
      </c>
      <c r="X27" s="133"/>
      <c r="Y27" s="133"/>
      <c r="Z27" s="133"/>
      <c r="AA27" s="128"/>
      <c r="AB27" s="128"/>
      <c r="AC27" s="17"/>
      <c r="AE27" s="102"/>
      <c r="AF27" s="89"/>
      <c r="AG27" s="89"/>
      <c r="AH27" s="89"/>
      <c r="AI27" s="89"/>
    </row>
    <row r="28" spans="1:35" ht="19.5" customHeight="1" x14ac:dyDescent="0.2">
      <c r="A28" s="50"/>
      <c r="B28" s="131" t="s">
        <v>2093</v>
      </c>
      <c r="C28" s="132"/>
      <c r="D28" s="133"/>
      <c r="E28" s="131"/>
      <c r="F28" s="128"/>
      <c r="G28" s="128"/>
      <c r="H28" s="138"/>
      <c r="I28" s="58" t="s">
        <v>2094</v>
      </c>
      <c r="J28" s="294"/>
      <c r="K28" s="293"/>
      <c r="L28" s="294"/>
      <c r="M28" s="63"/>
      <c r="N28" s="62"/>
      <c r="O28" s="109"/>
      <c r="P28" s="131" t="s">
        <v>2093</v>
      </c>
      <c r="Q28" s="132"/>
      <c r="R28" s="133"/>
      <c r="S28" s="131"/>
      <c r="T28" s="128"/>
      <c r="U28" s="128"/>
      <c r="V28" s="138"/>
      <c r="W28" s="58" t="s">
        <v>2094</v>
      </c>
      <c r="X28" s="294"/>
      <c r="Y28" s="293"/>
      <c r="Z28" s="294"/>
      <c r="AA28" s="63"/>
      <c r="AB28" s="62"/>
      <c r="AC28" s="17"/>
      <c r="AE28" s="102"/>
      <c r="AF28" s="89"/>
      <c r="AG28" s="89"/>
      <c r="AH28" s="89"/>
      <c r="AI28" s="89"/>
    </row>
    <row r="29" spans="1:35" ht="19.5" customHeight="1" x14ac:dyDescent="0.2">
      <c r="A29" s="50"/>
      <c r="B29" s="119" t="s">
        <v>2532</v>
      </c>
      <c r="C29" s="134"/>
      <c r="D29" s="134"/>
      <c r="E29" s="134"/>
      <c r="F29" s="128"/>
      <c r="G29" s="128"/>
      <c r="I29" s="702"/>
      <c r="J29" s="702"/>
      <c r="K29" s="702"/>
      <c r="L29" s="702"/>
      <c r="M29" s="702"/>
      <c r="N29" s="702"/>
      <c r="O29" s="109"/>
      <c r="P29" s="119" t="s">
        <v>2532</v>
      </c>
      <c r="Q29" s="134"/>
      <c r="R29" s="134"/>
      <c r="S29" s="134"/>
      <c r="T29" s="128"/>
      <c r="U29" s="128"/>
      <c r="W29" s="702"/>
      <c r="X29" s="702"/>
      <c r="Y29" s="702"/>
      <c r="Z29" s="702"/>
      <c r="AA29" s="702"/>
      <c r="AB29" s="702"/>
      <c r="AC29" s="17"/>
      <c r="AE29" s="102"/>
      <c r="AF29" s="89"/>
      <c r="AG29" s="89"/>
      <c r="AH29" s="89"/>
      <c r="AI29" s="89"/>
    </row>
    <row r="30" spans="1:35" ht="19.5" customHeight="1" x14ac:dyDescent="0.2">
      <c r="A30" s="50"/>
      <c r="B30" s="296"/>
      <c r="C30" s="296"/>
      <c r="D30" s="296"/>
      <c r="E30" s="296"/>
      <c r="F30" s="296"/>
      <c r="G30" s="296"/>
      <c r="H30" s="296"/>
      <c r="I30" s="632" t="s">
        <v>2566</v>
      </c>
      <c r="J30" s="296"/>
      <c r="K30" s="296"/>
      <c r="L30" s="296"/>
      <c r="M30" s="296"/>
      <c r="N30" s="296"/>
      <c r="O30" s="109"/>
      <c r="P30" s="296"/>
      <c r="Q30" s="296"/>
      <c r="R30" s="296"/>
      <c r="S30" s="296"/>
      <c r="T30" s="296"/>
      <c r="U30" s="296"/>
      <c r="V30" s="296"/>
      <c r="W30" s="632" t="s">
        <v>2566</v>
      </c>
      <c r="X30" s="296"/>
      <c r="Y30" s="296"/>
      <c r="Z30" s="296"/>
      <c r="AA30" s="296"/>
      <c r="AB30" s="296"/>
      <c r="AC30" s="17"/>
      <c r="AE30" s="102"/>
      <c r="AF30" s="89"/>
      <c r="AG30" s="89"/>
      <c r="AH30" s="89"/>
      <c r="AI30" s="89"/>
    </row>
    <row r="31" spans="1:35" ht="19.5" customHeight="1" x14ac:dyDescent="0.2">
      <c r="A31" s="50"/>
      <c r="B31" s="119" t="s">
        <v>2168</v>
      </c>
      <c r="C31" s="134"/>
      <c r="D31" s="134"/>
      <c r="E31" s="134"/>
      <c r="F31" s="128"/>
      <c r="G31" s="128"/>
      <c r="H31" s="62"/>
      <c r="I31" s="702"/>
      <c r="J31" s="702"/>
      <c r="K31" s="702"/>
      <c r="L31" s="702"/>
      <c r="M31" s="702"/>
      <c r="N31" s="702"/>
      <c r="O31" s="130"/>
      <c r="P31" s="119" t="s">
        <v>2168</v>
      </c>
      <c r="Q31" s="134"/>
      <c r="R31" s="134"/>
      <c r="S31" s="134"/>
      <c r="T31" s="128"/>
      <c r="U31" s="128"/>
      <c r="V31" s="62"/>
      <c r="W31" s="702"/>
      <c r="X31" s="702"/>
      <c r="Y31" s="702"/>
      <c r="Z31" s="702"/>
      <c r="AA31" s="702"/>
      <c r="AB31" s="702"/>
      <c r="AC31" s="17"/>
      <c r="AE31" s="102"/>
      <c r="AF31" s="89"/>
      <c r="AG31" s="89"/>
      <c r="AH31" s="89"/>
      <c r="AI31" s="89"/>
    </row>
    <row r="32" spans="1:35" ht="19.5" customHeight="1" x14ac:dyDescent="0.2">
      <c r="A32" s="50"/>
      <c r="B32" s="119" t="s">
        <v>2587</v>
      </c>
      <c r="C32" s="134"/>
      <c r="D32" s="134"/>
      <c r="E32" s="134"/>
      <c r="F32" s="128"/>
      <c r="G32" s="128"/>
      <c r="H32" s="133"/>
      <c r="I32" s="702"/>
      <c r="J32" s="702"/>
      <c r="K32" s="702"/>
      <c r="L32" s="702"/>
      <c r="M32" s="702"/>
      <c r="N32" s="702"/>
      <c r="O32" s="130"/>
      <c r="P32" s="119" t="s">
        <v>2587</v>
      </c>
      <c r="Q32" s="134"/>
      <c r="R32" s="134"/>
      <c r="S32" s="134"/>
      <c r="T32" s="128"/>
      <c r="U32" s="128"/>
      <c r="V32" s="133"/>
      <c r="W32" s="702"/>
      <c r="X32" s="702"/>
      <c r="Y32" s="702"/>
      <c r="Z32" s="702"/>
      <c r="AA32" s="702"/>
      <c r="AB32" s="702"/>
      <c r="AC32" s="17"/>
      <c r="AE32" s="102"/>
      <c r="AF32" s="89"/>
      <c r="AG32" s="89"/>
      <c r="AH32" s="89"/>
      <c r="AI32" s="89"/>
    </row>
    <row r="33" spans="1:35" ht="19.5" customHeight="1" x14ac:dyDescent="0.2">
      <c r="A33" s="50"/>
      <c r="B33" s="131" t="s">
        <v>2588</v>
      </c>
      <c r="C33" s="132"/>
      <c r="D33" s="133"/>
      <c r="E33" s="131"/>
      <c r="F33" s="136" t="s">
        <v>2117</v>
      </c>
      <c r="G33" s="49"/>
      <c r="H33" s="133"/>
      <c r="I33" s="131" t="s">
        <v>2589</v>
      </c>
      <c r="J33" s="133"/>
      <c r="K33" s="133"/>
      <c r="L33" s="133"/>
      <c r="M33" s="128"/>
      <c r="N33" s="128"/>
      <c r="O33" s="130"/>
      <c r="P33" s="131" t="s">
        <v>2588</v>
      </c>
      <c r="Q33" s="132"/>
      <c r="R33" s="133"/>
      <c r="S33" s="131"/>
      <c r="T33" s="136" t="s">
        <v>2117</v>
      </c>
      <c r="U33" s="49"/>
      <c r="V33" s="133"/>
      <c r="W33" s="131" t="s">
        <v>2589</v>
      </c>
      <c r="X33" s="133"/>
      <c r="Y33" s="133"/>
      <c r="Z33" s="133"/>
      <c r="AA33" s="128"/>
      <c r="AB33" s="128"/>
      <c r="AC33" s="17"/>
      <c r="AE33" s="102"/>
      <c r="AF33" s="89"/>
      <c r="AG33" s="89"/>
      <c r="AH33" s="89"/>
      <c r="AI33" s="89"/>
    </row>
    <row r="34" spans="1:35" ht="11.25" customHeight="1" x14ac:dyDescent="0.2">
      <c r="A34" s="50"/>
      <c r="O34" s="130"/>
      <c r="AC34" s="17"/>
      <c r="AE34" s="102"/>
      <c r="AF34" s="89"/>
      <c r="AG34" s="89"/>
      <c r="AH34" s="89"/>
      <c r="AI34" s="89"/>
    </row>
    <row r="35" spans="1:35" ht="19.5" customHeight="1" x14ac:dyDescent="0.2">
      <c r="A35" s="50"/>
      <c r="B35" s="784" t="s">
        <v>2169</v>
      </c>
      <c r="C35" s="784"/>
      <c r="D35" s="784"/>
      <c r="E35" s="784"/>
      <c r="F35" s="784"/>
      <c r="G35" s="784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84"/>
      <c r="S35" s="784"/>
      <c r="T35" s="784"/>
      <c r="U35" s="784"/>
      <c r="V35" s="784"/>
      <c r="W35" s="784"/>
      <c r="X35" s="784"/>
      <c r="Y35" s="784"/>
      <c r="Z35" s="784"/>
      <c r="AA35" s="784"/>
      <c r="AB35" s="784"/>
      <c r="AC35" s="17"/>
      <c r="AE35" s="102"/>
      <c r="AF35" s="89"/>
      <c r="AG35" s="89"/>
      <c r="AH35" s="89"/>
      <c r="AI35" s="89"/>
    </row>
    <row r="36" spans="1:35" ht="19.5" customHeight="1" x14ac:dyDescent="0.2">
      <c r="A36" s="50"/>
      <c r="B36" s="57" t="s">
        <v>2102</v>
      </c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297"/>
      <c r="P36" s="61" t="s">
        <v>2106</v>
      </c>
      <c r="Q36" s="291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345"/>
      <c r="AC36" s="354"/>
      <c r="AE36" s="102" t="s">
        <v>1693</v>
      </c>
      <c r="AF36" s="89"/>
      <c r="AG36" s="89"/>
      <c r="AH36" s="90" t="b">
        <f>FALSE</f>
        <v>0</v>
      </c>
      <c r="AI36" s="90" t="b">
        <f>FALSE</f>
        <v>0</v>
      </c>
    </row>
    <row r="37" spans="1:35" ht="19.5" customHeight="1" x14ac:dyDescent="0.2">
      <c r="A37" s="50"/>
      <c r="B37" s="57" t="s">
        <v>2103</v>
      </c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297"/>
      <c r="P37" s="61" t="s">
        <v>2107</v>
      </c>
      <c r="Q37" s="291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291"/>
      <c r="AC37" s="354"/>
      <c r="AE37" s="102"/>
      <c r="AF37" s="89"/>
      <c r="AG37" s="89"/>
      <c r="AH37" s="90"/>
      <c r="AI37" s="90"/>
    </row>
    <row r="38" spans="1:35" ht="19.5" customHeight="1" x14ac:dyDescent="0.2">
      <c r="A38" s="50"/>
      <c r="B38" s="57" t="s">
        <v>2104</v>
      </c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297"/>
      <c r="P38" s="61" t="s">
        <v>2108</v>
      </c>
      <c r="Q38" s="291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291"/>
      <c r="AC38" s="354"/>
      <c r="AE38" s="102"/>
      <c r="AF38" s="89"/>
      <c r="AG38" s="89"/>
      <c r="AH38" s="90"/>
      <c r="AI38" s="90"/>
    </row>
    <row r="39" spans="1:35" ht="19.5" customHeight="1" x14ac:dyDescent="0.2">
      <c r="A39" s="50"/>
      <c r="B39" s="57" t="s">
        <v>2105</v>
      </c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297"/>
      <c r="P39" s="61" t="s">
        <v>2109</v>
      </c>
      <c r="Q39" s="291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291"/>
      <c r="AC39" s="354"/>
      <c r="AE39" s="102"/>
      <c r="AF39" s="89"/>
      <c r="AG39" s="89"/>
      <c r="AH39" s="90"/>
      <c r="AI39" s="90"/>
    </row>
    <row r="40" spans="1:35" ht="19.5" customHeight="1" x14ac:dyDescent="0.2">
      <c r="A40" s="50"/>
      <c r="B40" s="61"/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297"/>
      <c r="P40" s="61"/>
      <c r="Q40" s="312"/>
      <c r="R40" s="312"/>
      <c r="S40" s="312"/>
      <c r="T40" s="312"/>
      <c r="U40" s="312"/>
      <c r="V40" s="312"/>
      <c r="W40" s="312"/>
      <c r="X40" s="312"/>
      <c r="Y40" s="312"/>
      <c r="Z40" s="312"/>
      <c r="AA40" s="312"/>
      <c r="AB40" s="312"/>
      <c r="AC40" s="354"/>
      <c r="AE40" s="102"/>
      <c r="AF40" s="89"/>
      <c r="AG40" s="89"/>
      <c r="AH40" s="90"/>
      <c r="AI40" s="90"/>
    </row>
    <row r="41" spans="1:35" ht="9.75" customHeight="1" x14ac:dyDescent="0.2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2"/>
      <c r="N41" s="51"/>
      <c r="O41" s="53"/>
      <c r="P41" s="61"/>
      <c r="Q41" s="107"/>
      <c r="R41" s="49"/>
      <c r="S41" s="61"/>
      <c r="T41" s="49"/>
      <c r="U41" s="49"/>
      <c r="V41" s="49"/>
      <c r="W41" s="109"/>
      <c r="X41" s="64"/>
      <c r="Y41" s="64"/>
      <c r="Z41" s="141"/>
      <c r="AA41" s="141"/>
      <c r="AB41" s="52"/>
      <c r="AC41" s="17"/>
      <c r="AE41" s="102" t="s">
        <v>1320</v>
      </c>
      <c r="AF41" s="92" t="e">
        <f>IF(OR(#REF!=TRUE,#REF!=TRUE),TRUE,FALSE)</f>
        <v>#REF!</v>
      </c>
      <c r="AG41" s="1" t="str">
        <f>HLOOKUP(Language!$B$2,Language!$C$12:$H$400,236)</f>
        <v>Additional information to the hot runner system</v>
      </c>
    </row>
    <row r="42" spans="1:35" ht="19.5" customHeight="1" x14ac:dyDescent="0.2">
      <c r="A42" s="50"/>
      <c r="B42" s="365" t="s">
        <v>2110</v>
      </c>
      <c r="C42" s="365"/>
      <c r="D42" s="365"/>
      <c r="E42" s="365"/>
      <c r="F42" s="365"/>
      <c r="G42" s="365"/>
      <c r="H42" s="365"/>
      <c r="I42" s="365"/>
      <c r="J42" s="125" t="s">
        <v>2118</v>
      </c>
      <c r="K42" s="366" t="s">
        <v>2119</v>
      </c>
      <c r="L42" s="365"/>
      <c r="M42" s="788" t="s">
        <v>2576</v>
      </c>
      <c r="N42" s="788"/>
      <c r="O42" s="788"/>
      <c r="P42" s="788"/>
      <c r="Q42" s="788"/>
      <c r="R42" s="788"/>
      <c r="S42" s="788"/>
      <c r="T42" s="788"/>
      <c r="U42" s="788"/>
      <c r="V42" s="788"/>
      <c r="W42" s="788"/>
      <c r="X42" s="367"/>
      <c r="Y42" s="367" t="s">
        <v>2498</v>
      </c>
      <c r="Z42" s="367"/>
      <c r="AA42" s="367"/>
      <c r="AB42" s="367"/>
      <c r="AC42" s="17"/>
      <c r="AE42" s="102" t="s">
        <v>1694</v>
      </c>
      <c r="AF42" s="92" t="b">
        <f>FALSE</f>
        <v>0</v>
      </c>
      <c r="AG42" s="1" t="str">
        <f>HLOOKUP(Language!$B$2,Language!$C$12:$H$400,237)</f>
        <v xml:space="preserve">Additional information to the cold runner system </v>
      </c>
    </row>
    <row r="43" spans="1:35" ht="19.5" customHeight="1" x14ac:dyDescent="0.2">
      <c r="A43" s="50"/>
      <c r="B43" s="343" t="s">
        <v>2170</v>
      </c>
      <c r="C43" s="313"/>
      <c r="D43" s="313"/>
      <c r="E43" s="785" t="s">
        <v>2112</v>
      </c>
      <c r="F43" s="785"/>
      <c r="G43" s="49"/>
      <c r="H43" s="133"/>
      <c r="I43" s="771" t="s">
        <v>2113</v>
      </c>
      <c r="J43" s="771"/>
      <c r="K43" s="771"/>
      <c r="L43" s="771"/>
      <c r="M43" s="771"/>
      <c r="N43" s="128"/>
      <c r="O43" s="302"/>
      <c r="P43" s="771" t="s">
        <v>2114</v>
      </c>
      <c r="Q43" s="771"/>
      <c r="R43" s="771"/>
      <c r="S43" s="771"/>
      <c r="T43" s="771"/>
      <c r="U43" s="128"/>
      <c r="V43" s="702"/>
      <c r="W43" s="702"/>
      <c r="X43" s="702"/>
      <c r="Y43" s="702"/>
      <c r="Z43" s="702"/>
      <c r="AA43" s="702"/>
      <c r="AB43" s="291"/>
      <c r="AC43" s="17"/>
      <c r="AE43" s="102"/>
      <c r="AF43" s="92"/>
    </row>
    <row r="44" spans="1:35" ht="19.5" customHeight="1" x14ac:dyDescent="0.2">
      <c r="A44" s="50"/>
      <c r="B44" s="131" t="s">
        <v>2171</v>
      </c>
      <c r="C44" s="133"/>
      <c r="D44" s="133"/>
      <c r="E44" s="133"/>
      <c r="F44" s="136" t="s">
        <v>2116</v>
      </c>
      <c r="G44" s="133"/>
      <c r="H44" s="133"/>
      <c r="I44" s="771" t="s">
        <v>2115</v>
      </c>
      <c r="J44" s="771"/>
      <c r="K44" s="771"/>
      <c r="L44" s="771"/>
      <c r="M44" s="771"/>
      <c r="N44" s="128"/>
      <c r="O44" s="302"/>
      <c r="P44" s="771" t="s">
        <v>2128</v>
      </c>
      <c r="Q44" s="771"/>
      <c r="R44" s="771"/>
      <c r="S44" s="771"/>
      <c r="T44" s="771"/>
      <c r="U44" s="128"/>
      <c r="V44" s="702"/>
      <c r="W44" s="702"/>
      <c r="X44" s="702"/>
      <c r="Y44" s="702"/>
      <c r="Z44" s="702"/>
      <c r="AA44" s="702"/>
      <c r="AB44" s="291"/>
      <c r="AC44" s="17"/>
      <c r="AE44" s="102"/>
      <c r="AF44" s="92"/>
    </row>
    <row r="45" spans="1:35" ht="19.5" customHeight="1" x14ac:dyDescent="0.2">
      <c r="A45" s="50"/>
      <c r="B45" s="49" t="s">
        <v>2172</v>
      </c>
      <c r="C45" s="132"/>
      <c r="D45" s="133"/>
      <c r="E45" s="131"/>
      <c r="F45" s="136" t="s">
        <v>2123</v>
      </c>
      <c r="G45" s="133"/>
      <c r="H45" s="133"/>
      <c r="I45" s="771" t="s">
        <v>2125</v>
      </c>
      <c r="J45" s="771"/>
      <c r="K45" s="771"/>
      <c r="L45" s="771"/>
      <c r="M45" s="771"/>
      <c r="N45" s="128"/>
      <c r="O45" s="302"/>
      <c r="P45" s="771" t="s">
        <v>2124</v>
      </c>
      <c r="Q45" s="771"/>
      <c r="R45" s="771"/>
      <c r="S45" s="771"/>
      <c r="T45" s="771"/>
      <c r="U45" s="128"/>
      <c r="V45" s="702"/>
      <c r="W45" s="702"/>
      <c r="X45" s="702"/>
      <c r="Y45" s="702"/>
      <c r="Z45" s="702"/>
      <c r="AA45" s="702"/>
      <c r="AB45" s="291"/>
      <c r="AC45" s="17"/>
      <c r="AE45" s="102"/>
      <c r="AF45" s="92"/>
    </row>
    <row r="46" spans="1:35" ht="19.5" customHeight="1" x14ac:dyDescent="0.2">
      <c r="A46" s="50"/>
      <c r="B46" s="133" t="s">
        <v>2185</v>
      </c>
      <c r="C46" s="133"/>
      <c r="D46" s="133"/>
      <c r="E46" s="133"/>
      <c r="F46" s="136" t="s">
        <v>2119</v>
      </c>
      <c r="G46" s="128"/>
      <c r="H46" s="138"/>
      <c r="I46" s="771" t="s">
        <v>2126</v>
      </c>
      <c r="J46" s="771"/>
      <c r="K46" s="771"/>
      <c r="L46" s="771"/>
      <c r="M46" s="771"/>
      <c r="N46" s="62"/>
      <c r="O46" s="302"/>
      <c r="P46" s="771" t="s">
        <v>2127</v>
      </c>
      <c r="Q46" s="771"/>
      <c r="R46" s="771"/>
      <c r="S46" s="771"/>
      <c r="T46" s="771"/>
      <c r="U46" s="128"/>
      <c r="V46" s="702"/>
      <c r="W46" s="702"/>
      <c r="X46" s="702"/>
      <c r="Y46" s="702"/>
      <c r="Z46" s="702"/>
      <c r="AA46" s="702"/>
      <c r="AB46" s="291"/>
      <c r="AC46" s="17"/>
      <c r="AE46" s="102"/>
      <c r="AF46" s="92"/>
    </row>
    <row r="47" spans="1:35" ht="19.5" customHeight="1" x14ac:dyDescent="0.2">
      <c r="A47" s="50"/>
      <c r="B47" s="533" t="s">
        <v>2592</v>
      </c>
      <c r="C47" s="133"/>
      <c r="D47" s="133"/>
      <c r="E47" s="133"/>
      <c r="F47" s="136"/>
      <c r="G47" s="128"/>
      <c r="H47" s="138"/>
      <c r="I47" s="136"/>
      <c r="J47" s="136"/>
      <c r="K47" s="136"/>
      <c r="L47" s="136"/>
      <c r="M47" s="518" t="s">
        <v>2591</v>
      </c>
      <c r="N47" s="62"/>
      <c r="O47" s="302"/>
      <c r="P47" s="136"/>
      <c r="Q47" s="136"/>
      <c r="R47" s="136"/>
      <c r="S47" s="136"/>
      <c r="T47" s="518" t="s">
        <v>2569</v>
      </c>
      <c r="U47" s="144"/>
      <c r="V47" s="291"/>
      <c r="W47" s="291"/>
      <c r="X47" s="291"/>
      <c r="Y47" s="291"/>
      <c r="Z47" s="291"/>
      <c r="AA47" s="291"/>
      <c r="AB47" s="291"/>
      <c r="AC47" s="17"/>
      <c r="AE47" s="102"/>
      <c r="AF47" s="92"/>
    </row>
    <row r="48" spans="1:35" ht="19.5" customHeight="1" x14ac:dyDescent="0.2">
      <c r="A48" s="50"/>
      <c r="B48" s="131" t="s">
        <v>2173</v>
      </c>
      <c r="C48" s="132"/>
      <c r="D48" s="133"/>
      <c r="E48" s="131"/>
      <c r="F48" s="128"/>
      <c r="G48" s="128"/>
      <c r="H48" s="138"/>
      <c r="I48" s="771" t="s">
        <v>2117</v>
      </c>
      <c r="J48" s="771"/>
      <c r="K48" s="771"/>
      <c r="L48" s="771"/>
      <c r="M48" s="771"/>
      <c r="N48" s="62"/>
      <c r="O48" s="302"/>
      <c r="P48" s="771" t="s">
        <v>2198</v>
      </c>
      <c r="Q48" s="771"/>
      <c r="R48" s="771"/>
      <c r="S48" s="771"/>
      <c r="T48" s="771"/>
      <c r="U48" s="62"/>
      <c r="V48" s="702"/>
      <c r="W48" s="702"/>
      <c r="X48" s="702"/>
      <c r="Y48" s="702"/>
      <c r="Z48" s="702"/>
      <c r="AA48" s="702"/>
      <c r="AB48" s="291"/>
      <c r="AC48" s="17"/>
      <c r="AE48" s="102"/>
      <c r="AF48" s="92"/>
    </row>
    <row r="49" spans="1:58" ht="19.5" customHeight="1" x14ac:dyDescent="0.2">
      <c r="A49" s="50"/>
      <c r="B49" s="131" t="s">
        <v>2174</v>
      </c>
      <c r="C49" s="132"/>
      <c r="D49" s="133"/>
      <c r="E49" s="131"/>
      <c r="F49" s="128"/>
      <c r="G49" s="128"/>
      <c r="H49" s="138"/>
      <c r="I49" s="771" t="s">
        <v>2118</v>
      </c>
      <c r="J49" s="771"/>
      <c r="K49" s="771"/>
      <c r="L49" s="771"/>
      <c r="M49" s="771"/>
      <c r="N49" s="62"/>
      <c r="O49" s="302"/>
      <c r="P49" s="771" t="s">
        <v>2119</v>
      </c>
      <c r="Q49" s="771"/>
      <c r="R49" s="771"/>
      <c r="S49" s="771"/>
      <c r="T49" s="771"/>
      <c r="U49" s="62"/>
      <c r="V49" s="702"/>
      <c r="W49" s="702"/>
      <c r="X49" s="702"/>
      <c r="Y49" s="702"/>
      <c r="Z49" s="702"/>
      <c r="AA49" s="702"/>
      <c r="AB49" s="291"/>
      <c r="AC49" s="17"/>
      <c r="AE49" s="102"/>
      <c r="AF49" s="92"/>
    </row>
    <row r="50" spans="1:58" ht="19.5" customHeight="1" x14ac:dyDescent="0.2">
      <c r="A50" s="50"/>
      <c r="B50" s="131" t="s">
        <v>2175</v>
      </c>
      <c r="C50" s="132"/>
      <c r="D50" s="133"/>
      <c r="E50" s="131"/>
      <c r="F50" s="128"/>
      <c r="G50" s="128"/>
      <c r="H50" s="138"/>
      <c r="I50" s="771" t="s">
        <v>2118</v>
      </c>
      <c r="J50" s="771"/>
      <c r="K50" s="771"/>
      <c r="L50" s="771"/>
      <c r="M50" s="771"/>
      <c r="N50" s="62"/>
      <c r="O50" s="302"/>
      <c r="P50" s="771" t="s">
        <v>2119</v>
      </c>
      <c r="Q50" s="771"/>
      <c r="R50" s="771"/>
      <c r="S50" s="771"/>
      <c r="T50" s="771"/>
      <c r="U50" s="62"/>
      <c r="V50" s="702"/>
      <c r="W50" s="702"/>
      <c r="X50" s="702"/>
      <c r="Y50" s="702"/>
      <c r="Z50" s="702"/>
      <c r="AA50" s="702"/>
      <c r="AB50" s="291"/>
      <c r="AC50" s="17"/>
      <c r="AE50" s="102"/>
      <c r="AF50" s="92"/>
    </row>
    <row r="51" spans="1:58" ht="19.5" customHeight="1" x14ac:dyDescent="0.2">
      <c r="A51" s="50"/>
      <c r="B51" s="131" t="s">
        <v>2199</v>
      </c>
      <c r="C51" s="132"/>
      <c r="D51" s="133"/>
      <c r="E51" s="131"/>
      <c r="F51" s="128"/>
      <c r="G51" s="128"/>
      <c r="H51" s="138"/>
      <c r="I51" s="133"/>
      <c r="J51" s="133"/>
      <c r="K51" s="133"/>
      <c r="L51" s="133"/>
      <c r="M51" s="136" t="s">
        <v>2118</v>
      </c>
      <c r="N51" s="62"/>
      <c r="O51" s="302"/>
      <c r="P51" s="771" t="s">
        <v>2119</v>
      </c>
      <c r="Q51" s="771"/>
      <c r="R51" s="771"/>
      <c r="S51" s="771"/>
      <c r="T51" s="771"/>
      <c r="U51" s="62"/>
      <c r="V51" s="702"/>
      <c r="W51" s="702"/>
      <c r="X51" s="702"/>
      <c r="Y51" s="702"/>
      <c r="Z51" s="702"/>
      <c r="AA51" s="702"/>
      <c r="AB51" s="291"/>
      <c r="AC51" s="17"/>
      <c r="AE51" s="102"/>
      <c r="AF51" s="92"/>
    </row>
    <row r="52" spans="1:58" ht="19.5" customHeight="1" x14ac:dyDescent="0.2">
      <c r="A52" s="50"/>
      <c r="B52" s="131" t="s">
        <v>2176</v>
      </c>
      <c r="C52" s="132"/>
      <c r="D52" s="133"/>
      <c r="E52" s="131"/>
      <c r="F52" s="128"/>
      <c r="G52" s="128"/>
      <c r="H52" s="138"/>
      <c r="I52" s="771" t="s">
        <v>2594</v>
      </c>
      <c r="J52" s="771"/>
      <c r="K52" s="771"/>
      <c r="L52" s="771"/>
      <c r="M52" s="771"/>
      <c r="N52" s="128"/>
      <c r="O52" s="302"/>
      <c r="P52" s="771" t="s">
        <v>2098</v>
      </c>
      <c r="Q52" s="771"/>
      <c r="R52" s="771"/>
      <c r="S52" s="771"/>
      <c r="T52" s="771"/>
      <c r="U52" s="62"/>
      <c r="V52" s="312"/>
      <c r="W52" s="291"/>
      <c r="X52" s="291"/>
      <c r="Y52" s="291"/>
      <c r="Z52" s="291"/>
      <c r="AA52" s="291"/>
      <c r="AB52" s="291"/>
      <c r="AC52" s="17"/>
      <c r="AE52" s="102"/>
      <c r="AF52" s="92"/>
    </row>
    <row r="53" spans="1:58" ht="19.5" customHeight="1" x14ac:dyDescent="0.2">
      <c r="A53" s="50"/>
      <c r="B53" s="61" t="s">
        <v>2179</v>
      </c>
      <c r="C53" s="132"/>
      <c r="D53" s="133"/>
      <c r="E53" s="131"/>
      <c r="F53" s="128"/>
      <c r="G53" s="128"/>
      <c r="H53" s="799" t="s">
        <v>2593</v>
      </c>
      <c r="I53" s="799"/>
      <c r="J53" s="799"/>
      <c r="K53" s="799"/>
      <c r="L53" s="799"/>
      <c r="M53" s="799"/>
      <c r="N53" s="128"/>
      <c r="O53" s="302"/>
      <c r="P53" s="771" t="s">
        <v>2099</v>
      </c>
      <c r="Q53" s="771"/>
      <c r="R53" s="771"/>
      <c r="S53" s="771"/>
      <c r="T53" s="771"/>
      <c r="U53" s="62"/>
      <c r="V53" s="355"/>
      <c r="W53" s="291"/>
      <c r="X53" s="291"/>
      <c r="Y53" s="291"/>
      <c r="Z53" s="291"/>
      <c r="AA53" s="291"/>
      <c r="AB53" s="291"/>
      <c r="AC53" s="17"/>
      <c r="AE53" s="102"/>
      <c r="AF53" s="92"/>
    </row>
    <row r="54" spans="1:58" ht="6.75" customHeight="1" x14ac:dyDescent="0.2">
      <c r="A54" s="50"/>
      <c r="B54" s="131"/>
      <c r="C54" s="132"/>
      <c r="D54" s="133"/>
      <c r="E54" s="131"/>
      <c r="F54" s="128"/>
      <c r="G54" s="128"/>
      <c r="H54" s="138"/>
      <c r="I54" s="58"/>
      <c r="J54" s="294"/>
      <c r="K54" s="293"/>
      <c r="L54" s="294"/>
      <c r="M54" s="63"/>
      <c r="N54" s="62"/>
      <c r="O54" s="302"/>
      <c r="P54" s="131"/>
      <c r="Q54" s="139"/>
      <c r="R54" s="293"/>
      <c r="S54" s="294"/>
      <c r="T54" s="63"/>
      <c r="U54" s="62"/>
      <c r="V54" s="302"/>
      <c r="W54" s="295"/>
      <c r="X54" s="295"/>
      <c r="Y54" s="295"/>
      <c r="Z54" s="295"/>
      <c r="AA54" s="295"/>
      <c r="AB54" s="295"/>
      <c r="AC54" s="17"/>
      <c r="AE54" s="102"/>
      <c r="AF54" s="92"/>
    </row>
    <row r="55" spans="1:58" ht="19.5" customHeight="1" x14ac:dyDescent="0.2">
      <c r="A55" s="50"/>
      <c r="B55" s="644" t="s">
        <v>2611</v>
      </c>
      <c r="C55" s="132"/>
      <c r="D55" s="133"/>
      <c r="E55" s="131"/>
      <c r="F55" s="131"/>
      <c r="G55" s="337"/>
      <c r="H55" s="734"/>
      <c r="I55" s="734"/>
      <c r="J55" s="734"/>
      <c r="K55" s="734"/>
      <c r="L55" s="734"/>
      <c r="M55" s="734"/>
      <c r="N55" s="734"/>
      <c r="O55" s="53"/>
      <c r="P55" s="339" t="s">
        <v>2122</v>
      </c>
      <c r="Q55" s="303"/>
      <c r="R55" s="311"/>
      <c r="S55" s="307"/>
      <c r="T55" s="307"/>
      <c r="U55" s="308"/>
      <c r="V55" s="684" t="s">
        <v>2498</v>
      </c>
      <c r="W55" s="684"/>
      <c r="X55" s="684"/>
      <c r="Y55" s="684"/>
      <c r="Z55" s="684"/>
      <c r="AA55" s="684"/>
      <c r="AB55" s="684"/>
      <c r="AC55" s="17"/>
      <c r="AE55" s="102" t="s">
        <v>1695</v>
      </c>
      <c r="AF55" s="89"/>
      <c r="AG55" s="89"/>
      <c r="AH55" s="90" t="b">
        <f>FALSE</f>
        <v>0</v>
      </c>
      <c r="AI55" s="90" t="b">
        <f>FALSE</f>
        <v>0</v>
      </c>
    </row>
    <row r="56" spans="1:58" ht="19.5" customHeight="1" x14ac:dyDescent="0.2">
      <c r="A56" s="50"/>
      <c r="B56" s="644" t="s">
        <v>2612</v>
      </c>
      <c r="C56" s="132"/>
      <c r="D56" s="133"/>
      <c r="E56" s="131"/>
      <c r="F56" s="131"/>
      <c r="G56" s="337"/>
      <c r="H56" s="734"/>
      <c r="I56" s="734"/>
      <c r="J56" s="734"/>
      <c r="K56" s="734"/>
      <c r="L56" s="734"/>
      <c r="M56" s="734"/>
      <c r="N56" s="734"/>
      <c r="O56" s="130"/>
      <c r="P56" s="349" t="s">
        <v>2619</v>
      </c>
      <c r="Q56" s="340"/>
      <c r="R56" s="324"/>
      <c r="S56" s="324"/>
      <c r="T56" s="324"/>
      <c r="U56" s="119"/>
      <c r="V56" s="700"/>
      <c r="W56" s="700"/>
      <c r="X56" s="787"/>
      <c r="Y56" s="787"/>
      <c r="Z56" s="700"/>
      <c r="AA56" s="700"/>
      <c r="AB56" s="292"/>
      <c r="AC56" s="17"/>
      <c r="AE56" s="102" t="s">
        <v>1696</v>
      </c>
      <c r="AF56" s="95"/>
      <c r="AG56" s="95"/>
      <c r="AH56" s="90" t="b">
        <f>FALSE</f>
        <v>0</v>
      </c>
      <c r="AI56" s="90" t="b">
        <f>FALSE</f>
        <v>0</v>
      </c>
    </row>
    <row r="57" spans="1:58" ht="19.5" customHeight="1" x14ac:dyDescent="0.2">
      <c r="A57" s="50"/>
      <c r="B57" s="649" t="s">
        <v>2613</v>
      </c>
      <c r="G57" s="337"/>
      <c r="H57" s="734"/>
      <c r="I57" s="734"/>
      <c r="J57" s="734"/>
      <c r="K57" s="734"/>
      <c r="L57" s="734"/>
      <c r="M57" s="734"/>
      <c r="N57" s="734"/>
      <c r="O57" s="130"/>
      <c r="P57" s="350" t="s">
        <v>2620</v>
      </c>
      <c r="Q57" s="344"/>
      <c r="R57" s="133"/>
      <c r="S57" s="133"/>
      <c r="T57" s="133"/>
      <c r="U57" s="133"/>
      <c r="V57" s="702"/>
      <c r="W57" s="702"/>
      <c r="X57" s="702"/>
      <c r="Y57" s="702"/>
      <c r="Z57" s="702"/>
      <c r="AA57" s="702"/>
      <c r="AB57" s="291"/>
      <c r="AC57" s="17"/>
      <c r="AE57" s="102"/>
      <c r="AF57" s="95"/>
      <c r="AG57" s="95"/>
      <c r="AH57" s="90"/>
      <c r="AI57" s="90"/>
      <c r="AU57"/>
      <c r="AV57" s="142"/>
      <c r="AW57" s="142"/>
      <c r="AX57" s="142"/>
      <c r="AY57" s="142"/>
      <c r="AZ57" s="142"/>
      <c r="BA57" s="133"/>
      <c r="BB57" s="136"/>
      <c r="BC57" s="133"/>
      <c r="BD57" s="137"/>
      <c r="BE57" s="143"/>
      <c r="BF57" s="142"/>
    </row>
    <row r="58" spans="1:58" ht="19.5" customHeight="1" x14ac:dyDescent="0.2">
      <c r="A58" s="50"/>
      <c r="G58" s="337"/>
      <c r="H58" s="299"/>
      <c r="I58" s="299"/>
      <c r="J58" s="299"/>
      <c r="K58" s="299"/>
      <c r="L58" s="299"/>
      <c r="M58" s="299"/>
      <c r="N58" s="299"/>
      <c r="O58" s="130"/>
      <c r="P58" s="348" t="s">
        <v>2621</v>
      </c>
      <c r="Q58" s="338"/>
      <c r="R58" s="341"/>
      <c r="S58" s="341"/>
      <c r="T58" s="341"/>
      <c r="U58" s="341"/>
      <c r="V58" s="702"/>
      <c r="W58" s="702"/>
      <c r="X58" s="702"/>
      <c r="Y58" s="702"/>
      <c r="Z58" s="702"/>
      <c r="AA58" s="702"/>
      <c r="AB58" s="291"/>
      <c r="AC58" s="17"/>
      <c r="AE58" s="102"/>
      <c r="AF58" s="95"/>
      <c r="AG58" s="95"/>
      <c r="AH58" s="90"/>
      <c r="AI58" s="90"/>
      <c r="AU58"/>
      <c r="AV58" s="142"/>
      <c r="AW58" s="142"/>
      <c r="AX58" s="142"/>
      <c r="AY58" s="142"/>
      <c r="AZ58" s="142"/>
      <c r="BA58" s="133"/>
      <c r="BB58" s="136"/>
      <c r="BC58" s="133"/>
      <c r="BD58" s="137"/>
      <c r="BE58" s="143"/>
      <c r="BF58" s="142"/>
    </row>
    <row r="59" spans="1:58" ht="19.5" customHeight="1" x14ac:dyDescent="0.2">
      <c r="A59" s="50"/>
      <c r="B59" s="342" t="s">
        <v>2614</v>
      </c>
      <c r="C59" s="132"/>
      <c r="D59" s="133"/>
      <c r="E59" s="131"/>
      <c r="F59" s="131"/>
      <c r="G59" s="337"/>
      <c r="H59" s="299"/>
      <c r="I59" s="299"/>
      <c r="J59" s="299"/>
      <c r="K59" s="299"/>
      <c r="L59" s="299"/>
      <c r="M59" s="299"/>
      <c r="N59" s="299"/>
      <c r="O59" s="130"/>
      <c r="P59" s="342" t="s">
        <v>2622</v>
      </c>
      <c r="Q59" s="341"/>
      <c r="R59" s="11"/>
      <c r="S59" s="11"/>
      <c r="T59" s="341"/>
      <c r="U59" s="11"/>
      <c r="V59" s="702"/>
      <c r="W59" s="702"/>
      <c r="X59" s="702"/>
      <c r="Y59" s="702"/>
      <c r="Z59" s="702"/>
      <c r="AA59" s="702"/>
      <c r="AB59" s="291"/>
      <c r="AC59" s="17"/>
      <c r="AE59" s="102"/>
      <c r="AF59" s="95"/>
      <c r="AG59" s="95"/>
      <c r="AH59" s="90"/>
      <c r="AI59" s="90"/>
    </row>
    <row r="60" spans="1:58" ht="19.5" customHeight="1" x14ac:dyDescent="0.2">
      <c r="A60" s="50"/>
      <c r="B60" s="342" t="s">
        <v>2615</v>
      </c>
      <c r="C60" s="132"/>
      <c r="D60" s="133"/>
      <c r="E60" s="131"/>
      <c r="F60" s="131"/>
      <c r="G60" s="337"/>
      <c r="H60" s="299"/>
      <c r="I60" s="299"/>
      <c r="J60" s="299"/>
      <c r="K60" s="299"/>
      <c r="L60" s="299"/>
      <c r="M60" s="299"/>
      <c r="N60" s="299"/>
      <c r="O60" s="130"/>
      <c r="P60" s="342" t="s">
        <v>2623</v>
      </c>
      <c r="Q60" s="341"/>
      <c r="R60" s="341"/>
      <c r="S60" s="341"/>
      <c r="T60" s="11"/>
      <c r="U60" s="341"/>
      <c r="V60" s="291"/>
      <c r="W60" s="312"/>
      <c r="X60" s="291"/>
      <c r="Y60" s="291"/>
      <c r="Z60" s="291"/>
      <c r="AA60" s="291"/>
      <c r="AB60" s="291"/>
      <c r="AC60" s="17"/>
      <c r="AE60" s="102"/>
      <c r="AF60" s="95"/>
      <c r="AG60" s="95"/>
      <c r="AH60" s="90"/>
      <c r="AI60" s="90"/>
    </row>
    <row r="61" spans="1:58" ht="19.5" customHeight="1" x14ac:dyDescent="0.2">
      <c r="A61" s="50"/>
      <c r="B61" s="342" t="s">
        <v>2616</v>
      </c>
      <c r="C61" s="132"/>
      <c r="D61" s="133"/>
      <c r="E61" s="131"/>
      <c r="F61" s="131"/>
      <c r="G61" s="337"/>
      <c r="H61" s="299"/>
      <c r="I61" s="299"/>
      <c r="J61" s="299"/>
      <c r="K61" s="299"/>
      <c r="L61" s="299"/>
      <c r="M61" s="299"/>
      <c r="N61" s="299"/>
      <c r="O61" s="130"/>
      <c r="P61" s="342" t="s">
        <v>2624</v>
      </c>
      <c r="Q61" s="336"/>
      <c r="R61" s="133"/>
      <c r="S61" s="133"/>
      <c r="T61" s="133"/>
      <c r="U61" s="133"/>
      <c r="V61" s="142"/>
      <c r="W61" s="688" t="s">
        <v>2118</v>
      </c>
      <c r="X61" s="688"/>
      <c r="Y61" s="133"/>
      <c r="Z61" s="689" t="s">
        <v>2119</v>
      </c>
      <c r="AA61" s="689"/>
      <c r="AB61" s="142"/>
      <c r="AC61" s="17"/>
      <c r="AE61" s="102"/>
      <c r="AF61" s="95"/>
      <c r="AG61" s="95"/>
      <c r="AH61" s="90"/>
      <c r="AI61" s="90"/>
    </row>
    <row r="62" spans="1:58" ht="19.5" customHeight="1" x14ac:dyDescent="0.2">
      <c r="A62" s="50"/>
      <c r="B62" s="361" t="s">
        <v>2617</v>
      </c>
      <c r="C62" s="132"/>
      <c r="D62" s="133"/>
      <c r="E62" s="131"/>
      <c r="F62" s="131"/>
      <c r="G62" s="337"/>
      <c r="H62" s="299"/>
      <c r="I62" s="299"/>
      <c r="J62" s="299"/>
      <c r="K62" s="299"/>
      <c r="L62" s="299"/>
      <c r="M62" s="299"/>
      <c r="N62" s="299"/>
      <c r="O62" s="130"/>
      <c r="P62" s="348" t="s">
        <v>2609</v>
      </c>
      <c r="Q62" s="336"/>
      <c r="R62" s="133"/>
      <c r="S62" s="133"/>
      <c r="T62" s="133"/>
      <c r="U62" s="133"/>
      <c r="V62" s="142"/>
      <c r="W62" s="688" t="s">
        <v>2118</v>
      </c>
      <c r="X62" s="688"/>
      <c r="Y62" s="133"/>
      <c r="Z62" s="689" t="s">
        <v>2119</v>
      </c>
      <c r="AA62" s="689"/>
      <c r="AB62" s="142"/>
      <c r="AC62" s="17"/>
      <c r="AE62" s="102"/>
      <c r="AF62" s="95"/>
      <c r="AG62" s="95"/>
      <c r="AH62" s="90"/>
      <c r="AI62" s="90"/>
    </row>
    <row r="63" spans="1:58" ht="19.5" customHeight="1" x14ac:dyDescent="0.2">
      <c r="A63" s="50"/>
      <c r="B63" s="348" t="s">
        <v>2618</v>
      </c>
      <c r="C63" s="132"/>
      <c r="D63" s="133"/>
      <c r="E63" s="131"/>
      <c r="F63" s="131"/>
      <c r="G63" s="337"/>
      <c r="H63" s="299"/>
      <c r="I63" s="299"/>
      <c r="J63" s="299"/>
      <c r="K63" s="299"/>
      <c r="L63" s="299"/>
      <c r="M63" s="299"/>
      <c r="N63" s="299"/>
      <c r="O63" s="130"/>
      <c r="P63" s="342" t="s">
        <v>2625</v>
      </c>
      <c r="Q63" s="336"/>
      <c r="R63" s="133"/>
      <c r="S63" s="133"/>
      <c r="T63" s="133"/>
      <c r="U63" s="133"/>
      <c r="V63" s="142"/>
      <c r="W63" s="688" t="s">
        <v>2118</v>
      </c>
      <c r="X63" s="688"/>
      <c r="Y63" s="133"/>
      <c r="Z63" s="689" t="s">
        <v>2119</v>
      </c>
      <c r="AA63" s="689"/>
      <c r="AB63" s="142"/>
      <c r="AC63" s="17"/>
      <c r="AE63" s="102"/>
      <c r="AF63" s="95"/>
      <c r="AG63" s="95"/>
      <c r="AH63" s="90"/>
      <c r="AI63" s="90"/>
    </row>
    <row r="64" spans="1:58" ht="9.75" customHeight="1" x14ac:dyDescent="0.2">
      <c r="A64" s="50"/>
      <c r="B64" s="303"/>
      <c r="C64" s="145"/>
      <c r="D64" s="62"/>
      <c r="E64" s="58"/>
      <c r="F64" s="58"/>
      <c r="G64" s="316"/>
      <c r="H64" s="335"/>
      <c r="I64" s="335"/>
      <c r="J64" s="335"/>
      <c r="K64" s="335"/>
      <c r="L64" s="335"/>
      <c r="M64" s="335"/>
      <c r="N64" s="335"/>
      <c r="O64" s="130"/>
      <c r="P64" s="305"/>
      <c r="Q64"/>
      <c r="R64" s="142"/>
      <c r="S64" s="142"/>
      <c r="T64" s="142"/>
      <c r="U64" s="142"/>
      <c r="V64" s="142"/>
      <c r="W64" s="306"/>
      <c r="X64" s="301"/>
      <c r="Y64" s="133"/>
      <c r="Z64" s="137"/>
      <c r="AA64" s="143"/>
      <c r="AB64" s="142"/>
      <c r="AC64" s="17"/>
      <c r="AE64" s="102"/>
      <c r="AF64" s="95"/>
      <c r="AG64" s="95"/>
      <c r="AH64" s="90"/>
      <c r="AI64" s="90"/>
    </row>
    <row r="65" spans="1:35" ht="19.5" customHeight="1" x14ac:dyDescent="0.2">
      <c r="A65" s="50"/>
      <c r="B65" s="310" t="s">
        <v>2201</v>
      </c>
      <c r="C65" s="303"/>
      <c r="D65" s="311"/>
      <c r="E65" s="551" t="s">
        <v>2535</v>
      </c>
      <c r="G65" s="550"/>
      <c r="H65" s="522"/>
      <c r="I65" s="522"/>
      <c r="J65" s="309"/>
      <c r="K65" s="309"/>
      <c r="L65" s="309"/>
      <c r="M65" s="130"/>
      <c r="N65" s="304"/>
      <c r="O65" s="304"/>
      <c r="P65" s="321"/>
      <c r="Q65" s="321"/>
      <c r="R65" s="311"/>
      <c r="S65" s="311"/>
      <c r="V65" s="311"/>
      <c r="W65" s="326"/>
      <c r="X65" s="346"/>
      <c r="Y65" s="62"/>
      <c r="Z65" s="140"/>
      <c r="AA65" s="104"/>
      <c r="AB65" s="321"/>
      <c r="AC65" s="17"/>
      <c r="AE65" s="102"/>
      <c r="AF65" s="95"/>
      <c r="AG65" s="95"/>
      <c r="AH65" s="90"/>
      <c r="AI65" s="90"/>
    </row>
    <row r="66" spans="1:35" ht="19.5" customHeight="1" x14ac:dyDescent="0.2">
      <c r="A66" s="50"/>
      <c r="B66" s="645" t="s">
        <v>2580</v>
      </c>
      <c r="C66" s="317"/>
      <c r="D66" s="133"/>
      <c r="E66" s="318"/>
      <c r="F66" s="318"/>
      <c r="G66" s="300"/>
      <c r="H66" s="298"/>
      <c r="I66" s="298"/>
      <c r="J66" s="298"/>
      <c r="K66" s="298"/>
      <c r="L66" s="319"/>
      <c r="M66" s="319"/>
      <c r="N66" s="362" t="s">
        <v>2129</v>
      </c>
      <c r="O66" s="320"/>
      <c r="P66" s="349" t="s">
        <v>2151</v>
      </c>
      <c r="Q66" s="317"/>
      <c r="R66" s="324"/>
      <c r="S66" s="318"/>
      <c r="T66" s="57"/>
      <c r="U66" s="325"/>
      <c r="V66" s="322"/>
      <c r="W66" s="319"/>
      <c r="X66" s="319"/>
      <c r="Y66" s="319"/>
      <c r="Z66" s="319"/>
      <c r="AA66" s="319"/>
      <c r="AB66" s="362" t="s">
        <v>2129</v>
      </c>
      <c r="AC66" s="17"/>
      <c r="AE66" s="93"/>
      <c r="AF66" s="11"/>
      <c r="AG66" s="11"/>
      <c r="AH66" s="90"/>
      <c r="AI66" s="90"/>
    </row>
    <row r="67" spans="1:35" ht="19.5" customHeight="1" x14ac:dyDescent="0.2">
      <c r="A67" s="50"/>
      <c r="B67" s="342" t="s">
        <v>2152</v>
      </c>
      <c r="C67" s="132"/>
      <c r="D67" s="133"/>
      <c r="E67" s="131"/>
      <c r="F67" s="131"/>
      <c r="G67" s="300"/>
      <c r="H67" s="298"/>
      <c r="I67" s="298"/>
      <c r="J67" s="298"/>
      <c r="K67" s="298"/>
      <c r="L67" s="298"/>
      <c r="M67" s="298"/>
      <c r="N67" s="297" t="s">
        <v>2129</v>
      </c>
      <c r="O67" s="297"/>
      <c r="P67" s="131"/>
      <c r="Q67" s="142"/>
      <c r="R67" s="142"/>
      <c r="S67" s="142"/>
      <c r="T67" s="142"/>
      <c r="U67" s="142"/>
      <c r="V67" s="142"/>
      <c r="W67" s="133"/>
      <c r="X67" s="136"/>
      <c r="Y67" s="133"/>
      <c r="Z67" s="137"/>
      <c r="AA67" s="143"/>
      <c r="AB67" s="142"/>
      <c r="AC67" s="17"/>
      <c r="AE67" s="93"/>
      <c r="AF67" s="11"/>
      <c r="AG67" s="11"/>
      <c r="AH67" s="90"/>
      <c r="AI67" s="90"/>
    </row>
    <row r="68" spans="1:35" ht="19.5" customHeight="1" x14ac:dyDescent="0.2">
      <c r="A68" s="50"/>
      <c r="M68" s="1"/>
      <c r="N68" s="364"/>
      <c r="O68" s="130"/>
      <c r="P68" s="58"/>
      <c r="Q68" s="321"/>
      <c r="R68" s="321"/>
      <c r="S68" s="321"/>
      <c r="T68" s="321"/>
      <c r="U68" s="321"/>
      <c r="V68" s="321"/>
      <c r="W68" s="62"/>
      <c r="X68" s="63"/>
      <c r="Y68" s="62"/>
      <c r="Z68" s="140"/>
      <c r="AA68" s="104"/>
      <c r="AB68" s="321"/>
      <c r="AC68" s="17"/>
      <c r="AE68" s="93"/>
      <c r="AF68" s="11"/>
      <c r="AG68" s="11"/>
      <c r="AH68" s="90"/>
      <c r="AI68" s="90"/>
    </row>
    <row r="69" spans="1:35" ht="19.5" customHeight="1" x14ac:dyDescent="0.2">
      <c r="A69" s="50"/>
      <c r="B69" s="365" t="s">
        <v>2111</v>
      </c>
      <c r="C69" s="365"/>
      <c r="D69" s="365"/>
      <c r="E69" s="365"/>
      <c r="F69" s="365"/>
      <c r="G69" s="365"/>
      <c r="H69" s="365"/>
      <c r="I69" s="365"/>
      <c r="J69" s="125" t="s">
        <v>2118</v>
      </c>
      <c r="K69" s="366" t="s">
        <v>2119</v>
      </c>
      <c r="L69" s="365"/>
      <c r="M69" s="786" t="s">
        <v>2577</v>
      </c>
      <c r="N69" s="786"/>
      <c r="O69" s="786"/>
      <c r="P69" s="786"/>
      <c r="Q69" s="786"/>
      <c r="R69" s="786"/>
      <c r="S69" s="786"/>
      <c r="T69" s="786"/>
      <c r="U69" s="786"/>
      <c r="V69" s="786"/>
      <c r="W69" s="786"/>
      <c r="X69" s="786"/>
      <c r="Y69" s="367" t="s">
        <v>2498</v>
      </c>
      <c r="Z69" s="367"/>
      <c r="AA69" s="367"/>
      <c r="AB69" s="367"/>
      <c r="AC69" s="17"/>
      <c r="AE69" s="93"/>
      <c r="AF69" s="11"/>
      <c r="AG69" s="11"/>
      <c r="AH69" s="90"/>
      <c r="AI69" s="90"/>
    </row>
    <row r="70" spans="1:35" ht="19.5" customHeight="1" x14ac:dyDescent="0.2">
      <c r="A70" s="50"/>
      <c r="B70" s="343" t="s">
        <v>2170</v>
      </c>
      <c r="C70" s="313"/>
      <c r="D70" s="313"/>
      <c r="E70" s="785" t="s">
        <v>2112</v>
      </c>
      <c r="F70" s="785"/>
      <c r="G70" s="49"/>
      <c r="H70" s="133"/>
      <c r="I70" s="771" t="s">
        <v>2113</v>
      </c>
      <c r="J70" s="771"/>
      <c r="K70" s="771"/>
      <c r="L70" s="771"/>
      <c r="M70" s="771"/>
      <c r="N70" s="128"/>
      <c r="O70" s="302"/>
      <c r="P70" s="771" t="s">
        <v>2114</v>
      </c>
      <c r="Q70" s="771"/>
      <c r="R70" s="771"/>
      <c r="S70" s="771"/>
      <c r="T70" s="771"/>
      <c r="U70" s="128"/>
      <c r="V70" s="369"/>
      <c r="W70" s="369"/>
      <c r="X70" s="369"/>
      <c r="Y70" s="369"/>
      <c r="Z70" s="369"/>
      <c r="AA70" s="369"/>
      <c r="AB70" s="369"/>
      <c r="AC70" s="17"/>
      <c r="AE70" s="93"/>
      <c r="AF70" s="11"/>
      <c r="AG70" s="11"/>
      <c r="AH70" s="90"/>
      <c r="AI70" s="90"/>
    </row>
    <row r="71" spans="1:35" ht="19.5" customHeight="1" x14ac:dyDescent="0.2">
      <c r="A71" s="50"/>
      <c r="B71" s="131" t="s">
        <v>2171</v>
      </c>
      <c r="C71" s="133"/>
      <c r="D71" s="133"/>
      <c r="E71" s="133"/>
      <c r="F71" s="133"/>
      <c r="G71" s="49"/>
      <c r="H71" s="133"/>
      <c r="I71" s="771" t="s">
        <v>2130</v>
      </c>
      <c r="J71" s="771"/>
      <c r="K71" s="771"/>
      <c r="L71" s="771"/>
      <c r="M71" s="771"/>
      <c r="N71" s="128"/>
      <c r="O71" s="302"/>
      <c r="P71" s="771" t="s">
        <v>2132</v>
      </c>
      <c r="Q71" s="771"/>
      <c r="R71" s="771"/>
      <c r="S71" s="771"/>
      <c r="T71" s="771"/>
      <c r="U71" s="128"/>
      <c r="V71" s="702"/>
      <c r="W71" s="702"/>
      <c r="X71" s="702"/>
      <c r="Y71" s="702"/>
      <c r="Z71" s="702"/>
      <c r="AA71" s="702"/>
      <c r="AB71" s="291"/>
      <c r="AC71" s="17"/>
      <c r="AE71" s="93"/>
      <c r="AF71" s="11"/>
      <c r="AG71" s="11"/>
      <c r="AH71" s="90"/>
      <c r="AI71" s="90"/>
    </row>
    <row r="72" spans="1:35" ht="19.5" customHeight="1" x14ac:dyDescent="0.2">
      <c r="A72" s="50"/>
      <c r="B72" s="61" t="s">
        <v>2178</v>
      </c>
      <c r="C72" s="133"/>
      <c r="D72" s="133"/>
      <c r="E72" s="133"/>
      <c r="F72" s="133"/>
      <c r="G72" s="62"/>
      <c r="H72" s="133"/>
      <c r="I72" s="771" t="s">
        <v>2118</v>
      </c>
      <c r="J72" s="771"/>
      <c r="K72" s="771"/>
      <c r="L72" s="771"/>
      <c r="M72" s="771"/>
      <c r="N72" s="128"/>
      <c r="O72" s="302"/>
      <c r="P72" s="771" t="s">
        <v>2119</v>
      </c>
      <c r="Q72" s="771"/>
      <c r="R72" s="771"/>
      <c r="S72" s="771"/>
      <c r="T72" s="771"/>
      <c r="U72" s="128"/>
      <c r="V72" s="291"/>
      <c r="W72" s="291"/>
      <c r="X72" s="291"/>
      <c r="Y72" s="291"/>
      <c r="Z72" s="291"/>
      <c r="AA72" s="291"/>
      <c r="AB72" s="291"/>
      <c r="AC72" s="17"/>
      <c r="AE72" s="93"/>
      <c r="AF72" s="11"/>
      <c r="AG72" s="11"/>
      <c r="AH72" s="90"/>
      <c r="AI72" s="90"/>
    </row>
    <row r="73" spans="1:35" ht="19.5" customHeight="1" x14ac:dyDescent="0.2">
      <c r="A73" s="50"/>
      <c r="B73" s="61" t="s">
        <v>2277</v>
      </c>
      <c r="C73" s="133"/>
      <c r="D73" s="133"/>
      <c r="E73" s="133"/>
      <c r="F73" s="133"/>
      <c r="G73" s="62"/>
      <c r="H73" s="133"/>
      <c r="I73" s="771" t="s">
        <v>2118</v>
      </c>
      <c r="J73" s="771"/>
      <c r="K73" s="771"/>
      <c r="L73" s="771"/>
      <c r="M73" s="771"/>
      <c r="N73" s="128"/>
      <c r="O73" s="302"/>
      <c r="P73" s="771" t="s">
        <v>2119</v>
      </c>
      <c r="Q73" s="771"/>
      <c r="R73" s="771"/>
      <c r="S73" s="771"/>
      <c r="T73" s="771"/>
      <c r="U73" s="128"/>
      <c r="V73" s="291"/>
      <c r="W73" s="291"/>
      <c r="X73" s="291"/>
      <c r="Y73" s="291"/>
      <c r="Z73" s="291"/>
      <c r="AA73" s="291"/>
      <c r="AB73" s="291"/>
      <c r="AC73" s="17"/>
      <c r="AE73" s="93"/>
      <c r="AF73" s="11"/>
      <c r="AG73" s="11"/>
      <c r="AH73" s="90"/>
      <c r="AI73" s="90"/>
    </row>
    <row r="74" spans="1:35" ht="19.5" customHeight="1" x14ac:dyDescent="0.2">
      <c r="A74" s="50"/>
      <c r="B74" s="133" t="s">
        <v>2172</v>
      </c>
      <c r="C74" s="132"/>
      <c r="D74" s="133"/>
      <c r="E74" s="131"/>
      <c r="F74" s="136" t="s">
        <v>2123</v>
      </c>
      <c r="G74" s="133"/>
      <c r="H74" s="133"/>
      <c r="I74" s="771" t="s">
        <v>2125</v>
      </c>
      <c r="J74" s="771"/>
      <c r="K74" s="771"/>
      <c r="L74" s="771"/>
      <c r="M74" s="771"/>
      <c r="N74" s="128"/>
      <c r="O74" s="302"/>
      <c r="P74" s="771" t="s">
        <v>2124</v>
      </c>
      <c r="Q74" s="771"/>
      <c r="R74" s="771"/>
      <c r="S74" s="771"/>
      <c r="T74" s="771"/>
      <c r="U74" s="128"/>
      <c r="V74" s="702"/>
      <c r="W74" s="702"/>
      <c r="X74" s="702"/>
      <c r="Y74" s="702"/>
      <c r="Z74" s="702"/>
      <c r="AA74" s="702"/>
      <c r="AB74" s="291"/>
      <c r="AC74" s="17"/>
      <c r="AE74" s="93"/>
      <c r="AF74" s="11"/>
      <c r="AG74" s="11"/>
      <c r="AH74" s="90"/>
      <c r="AI74" s="90"/>
    </row>
    <row r="75" spans="1:35" ht="19.5" customHeight="1" x14ac:dyDescent="0.2">
      <c r="A75" s="50"/>
      <c r="B75" s="133" t="s">
        <v>2185</v>
      </c>
      <c r="C75" s="133"/>
      <c r="D75" s="133"/>
      <c r="E75" s="133"/>
      <c r="F75" s="136"/>
      <c r="G75" s="128"/>
      <c r="H75" s="138"/>
      <c r="I75" s="771" t="s">
        <v>2118</v>
      </c>
      <c r="J75" s="771"/>
      <c r="K75" s="771"/>
      <c r="L75" s="771"/>
      <c r="M75" s="771"/>
      <c r="N75" s="62"/>
      <c r="O75" s="302"/>
      <c r="P75" s="771" t="s">
        <v>2119</v>
      </c>
      <c r="Q75" s="771"/>
      <c r="R75" s="771"/>
      <c r="S75" s="771"/>
      <c r="T75" s="771"/>
      <c r="U75" s="128"/>
      <c r="V75" s="702"/>
      <c r="W75" s="702"/>
      <c r="X75" s="702"/>
      <c r="Y75" s="702"/>
      <c r="Z75" s="702"/>
      <c r="AA75" s="702"/>
      <c r="AB75" s="291"/>
      <c r="AC75" s="17"/>
      <c r="AE75" s="93"/>
      <c r="AF75" s="11"/>
      <c r="AG75" s="11"/>
      <c r="AH75" s="90"/>
      <c r="AI75" s="90"/>
    </row>
    <row r="76" spans="1:35" ht="19.5" customHeight="1" x14ac:dyDescent="0.2">
      <c r="A76" s="50"/>
      <c r="B76" s="533" t="s">
        <v>2584</v>
      </c>
      <c r="C76" s="533"/>
      <c r="D76" s="533"/>
      <c r="E76" s="533"/>
      <c r="F76" s="518"/>
      <c r="G76" s="796" t="s">
        <v>2568</v>
      </c>
      <c r="H76" s="796"/>
      <c r="I76" s="796"/>
      <c r="J76" s="796"/>
      <c r="K76" s="796"/>
      <c r="L76" s="796"/>
      <c r="M76" s="796"/>
      <c r="N76" s="633"/>
      <c r="O76" s="796" t="s">
        <v>2569</v>
      </c>
      <c r="P76" s="796"/>
      <c r="Q76" s="796"/>
      <c r="R76" s="796"/>
      <c r="S76" s="796"/>
      <c r="T76" s="796"/>
      <c r="U76" s="144"/>
      <c r="V76" s="291"/>
      <c r="W76" s="291"/>
      <c r="X76" s="291"/>
      <c r="Y76" s="291"/>
      <c r="Z76" s="291"/>
      <c r="AA76" s="291"/>
      <c r="AB76" s="291"/>
      <c r="AC76" s="17"/>
      <c r="AE76" s="93"/>
      <c r="AF76" s="11"/>
      <c r="AG76" s="11"/>
      <c r="AH76" s="90"/>
      <c r="AI76" s="90"/>
    </row>
    <row r="77" spans="1:35" ht="19.5" customHeight="1" x14ac:dyDescent="0.2">
      <c r="A77" s="50"/>
      <c r="B77" s="131" t="s">
        <v>2199</v>
      </c>
      <c r="C77" s="132"/>
      <c r="D77" s="133"/>
      <c r="E77" s="131"/>
      <c r="F77" s="128"/>
      <c r="G77" s="128"/>
      <c r="H77" s="138"/>
      <c r="I77" s="133"/>
      <c r="J77" s="133"/>
      <c r="K77" s="133"/>
      <c r="L77" s="133"/>
      <c r="M77" s="136" t="s">
        <v>2118</v>
      </c>
      <c r="N77" s="62"/>
      <c r="O77" s="302"/>
      <c r="P77" s="771" t="s">
        <v>2119</v>
      </c>
      <c r="Q77" s="771"/>
      <c r="R77" s="771"/>
      <c r="S77" s="771"/>
      <c r="T77" s="771"/>
      <c r="U77" s="62"/>
      <c r="V77" s="702"/>
      <c r="W77" s="702"/>
      <c r="X77" s="702"/>
      <c r="Y77" s="702"/>
      <c r="Z77" s="702"/>
      <c r="AA77" s="702"/>
      <c r="AB77" s="291"/>
      <c r="AC77" s="17"/>
      <c r="AE77" s="93"/>
      <c r="AF77" s="11"/>
      <c r="AG77" s="11"/>
      <c r="AH77" s="90"/>
      <c r="AI77" s="90"/>
    </row>
    <row r="78" spans="1:35" ht="19.5" customHeight="1" x14ac:dyDescent="0.2">
      <c r="A78" s="50"/>
      <c r="B78" s="131" t="s">
        <v>2176</v>
      </c>
      <c r="C78" s="132"/>
      <c r="D78" s="133"/>
      <c r="E78" s="131"/>
      <c r="F78" s="128"/>
      <c r="G78" s="128"/>
      <c r="H78" s="771" t="s">
        <v>2131</v>
      </c>
      <c r="I78" s="771"/>
      <c r="J78" s="771"/>
      <c r="K78" s="771"/>
      <c r="L78" s="771"/>
      <c r="M78" s="771"/>
      <c r="N78" s="128"/>
      <c r="O78" s="302"/>
      <c r="P78" s="771" t="s">
        <v>2098</v>
      </c>
      <c r="Q78" s="771"/>
      <c r="R78" s="771"/>
      <c r="S78" s="771"/>
      <c r="T78" s="771"/>
      <c r="U78" s="62"/>
      <c r="V78" s="291"/>
      <c r="W78" s="291"/>
      <c r="X78" s="291"/>
      <c r="Y78" s="291"/>
      <c r="Z78" s="291"/>
      <c r="AA78" s="291"/>
      <c r="AB78" s="291"/>
      <c r="AC78" s="17"/>
      <c r="AE78" s="93"/>
      <c r="AF78" s="11"/>
      <c r="AG78" s="11"/>
      <c r="AH78" s="90"/>
      <c r="AI78" s="90"/>
    </row>
    <row r="79" spans="1:35" ht="6" customHeight="1" x14ac:dyDescent="0.2">
      <c r="A79" s="50"/>
      <c r="B79" s="61"/>
      <c r="C79" s="132"/>
      <c r="D79" s="133"/>
      <c r="E79" s="131"/>
      <c r="F79" s="128"/>
      <c r="G79" s="128"/>
      <c r="H79" s="136"/>
      <c r="I79" s="136"/>
      <c r="J79" s="136"/>
      <c r="K79" s="136"/>
      <c r="L79" s="136"/>
      <c r="M79" s="136"/>
      <c r="N79" s="128"/>
      <c r="O79" s="66"/>
      <c r="P79" s="136"/>
      <c r="Q79" s="136"/>
      <c r="R79" s="136"/>
      <c r="S79" s="136"/>
      <c r="T79" s="136"/>
      <c r="U79" s="62"/>
      <c r="V79" s="312"/>
      <c r="W79" s="291"/>
      <c r="X79" s="291"/>
      <c r="Y79" s="291"/>
      <c r="Z79" s="291"/>
      <c r="AA79" s="291"/>
      <c r="AB79" s="291"/>
      <c r="AC79" s="17"/>
      <c r="AE79" s="93"/>
      <c r="AF79" s="11"/>
      <c r="AG79" s="11"/>
      <c r="AH79" s="90"/>
      <c r="AI79" s="90"/>
    </row>
    <row r="80" spans="1:35" ht="19.5" customHeight="1" x14ac:dyDescent="0.2">
      <c r="A80" s="50"/>
      <c r="B80" s="644" t="s">
        <v>2611</v>
      </c>
      <c r="C80" s="132"/>
      <c r="D80" s="133"/>
      <c r="E80" s="131"/>
      <c r="F80" s="128"/>
      <c r="G80" s="128"/>
      <c r="H80" s="734"/>
      <c r="I80" s="734"/>
      <c r="J80" s="734"/>
      <c r="K80" s="734"/>
      <c r="L80" s="734"/>
      <c r="M80" s="734"/>
      <c r="N80" s="734"/>
      <c r="O80" s="360"/>
      <c r="P80" s="131" t="s">
        <v>2612</v>
      </c>
      <c r="Q80" s="132"/>
      <c r="R80" s="133"/>
      <c r="S80" s="131"/>
      <c r="T80" s="131"/>
      <c r="U80" s="300"/>
      <c r="V80" s="734"/>
      <c r="W80" s="734"/>
      <c r="X80" s="734"/>
      <c r="Y80" s="734"/>
      <c r="Z80" s="734"/>
      <c r="AA80" s="734"/>
      <c r="AB80" s="734"/>
      <c r="AC80" s="17"/>
      <c r="AE80" s="93"/>
      <c r="AF80" s="11"/>
      <c r="AG80" s="11"/>
      <c r="AH80" s="90"/>
      <c r="AI80" s="90"/>
    </row>
    <row r="81" spans="1:35" ht="19.5" customHeight="1" x14ac:dyDescent="0.2">
      <c r="A81" s="50"/>
      <c r="B81" s="342" t="s">
        <v>2629</v>
      </c>
      <c r="C81" s="132"/>
      <c r="D81" s="133"/>
      <c r="E81" s="131"/>
      <c r="F81" s="131"/>
      <c r="G81" s="337"/>
      <c r="H81" s="734"/>
      <c r="I81" s="734"/>
      <c r="J81" s="734"/>
      <c r="K81" s="734"/>
      <c r="L81" s="734"/>
      <c r="M81" s="734"/>
      <c r="N81" s="734"/>
      <c r="O81" s="66"/>
      <c r="P81" s="644" t="s">
        <v>2628</v>
      </c>
      <c r="Q81" s="132"/>
      <c r="R81" s="133"/>
      <c r="S81" s="131"/>
      <c r="T81" s="131"/>
      <c r="U81" s="300"/>
      <c r="V81" s="734"/>
      <c r="W81" s="734"/>
      <c r="X81" s="734"/>
      <c r="Y81" s="734"/>
      <c r="Z81" s="734"/>
      <c r="AA81" s="734"/>
      <c r="AB81" s="734"/>
      <c r="AC81" s="17"/>
      <c r="AE81" s="93"/>
      <c r="AF81" s="11"/>
      <c r="AG81" s="11"/>
      <c r="AH81" s="90"/>
      <c r="AI81" s="90"/>
    </row>
    <row r="82" spans="1:35" ht="19.5" customHeight="1" x14ac:dyDescent="0.2">
      <c r="A82" s="50"/>
      <c r="B82" s="342" t="s">
        <v>2626</v>
      </c>
      <c r="C82" s="132"/>
      <c r="D82" s="133"/>
      <c r="E82" s="131"/>
      <c r="F82" s="131"/>
      <c r="G82" s="337"/>
      <c r="H82" s="734"/>
      <c r="I82" s="734"/>
      <c r="J82" s="734"/>
      <c r="K82" s="734"/>
      <c r="L82" s="734"/>
      <c r="M82" s="734"/>
      <c r="N82" s="734"/>
      <c r="O82" s="130"/>
      <c r="P82" s="342" t="s">
        <v>2615</v>
      </c>
      <c r="Q82" s="132"/>
      <c r="R82" s="133"/>
      <c r="S82" s="131"/>
      <c r="T82" s="131"/>
      <c r="U82" s="300"/>
      <c r="V82" s="299"/>
      <c r="W82" s="299"/>
      <c r="X82" s="299"/>
      <c r="Y82" s="299"/>
      <c r="Z82" s="299"/>
      <c r="AA82" s="299"/>
      <c r="AB82" s="299"/>
      <c r="AC82" s="17"/>
      <c r="AE82" s="93"/>
      <c r="AF82" s="11"/>
      <c r="AG82" s="11"/>
      <c r="AH82" s="90"/>
      <c r="AI82" s="90"/>
    </row>
    <row r="83" spans="1:35" ht="19.5" customHeight="1" x14ac:dyDescent="0.2">
      <c r="A83" s="50"/>
      <c r="B83" s="342" t="s">
        <v>2627</v>
      </c>
      <c r="C83" s="132"/>
      <c r="D83" s="133"/>
      <c r="E83" s="131"/>
      <c r="F83" s="131"/>
      <c r="G83" s="337"/>
      <c r="H83" s="734"/>
      <c r="I83" s="734"/>
      <c r="J83" s="734"/>
      <c r="K83" s="734"/>
      <c r="L83" s="734"/>
      <c r="M83" s="734"/>
      <c r="N83" s="734"/>
      <c r="O83" s="130"/>
      <c r="P83" s="131" t="s">
        <v>2614</v>
      </c>
      <c r="Q83" s="133"/>
      <c r="R83" s="133"/>
      <c r="S83" s="133"/>
      <c r="T83" s="133"/>
      <c r="U83" s="142"/>
      <c r="V83" s="299"/>
      <c r="W83" s="299"/>
      <c r="X83" s="299"/>
      <c r="Y83" s="299"/>
      <c r="Z83" s="299"/>
      <c r="AA83" s="299"/>
      <c r="AB83" s="299"/>
      <c r="AC83" s="17"/>
      <c r="AE83" s="93"/>
      <c r="AF83" s="11"/>
      <c r="AG83" s="11"/>
      <c r="AH83" s="90"/>
      <c r="AI83" s="90"/>
    </row>
    <row r="84" spans="1:35" ht="8.25" customHeight="1" x14ac:dyDescent="0.2">
      <c r="A84" s="50"/>
      <c r="M84" s="1"/>
      <c r="O84" s="130"/>
      <c r="P84" s="131"/>
      <c r="Q84" s="142"/>
      <c r="R84" s="142"/>
      <c r="S84" s="142"/>
      <c r="T84" s="142"/>
      <c r="U84" s="142"/>
      <c r="V84" s="142"/>
      <c r="W84" s="133"/>
      <c r="X84" s="136"/>
      <c r="Y84" s="133"/>
      <c r="Z84" s="137"/>
      <c r="AA84" s="143"/>
      <c r="AB84" s="142"/>
      <c r="AC84" s="17"/>
      <c r="AE84" s="93"/>
      <c r="AF84" s="11"/>
      <c r="AG84" s="11"/>
      <c r="AH84" s="90"/>
      <c r="AI84" s="90"/>
    </row>
    <row r="85" spans="1:35" ht="19.5" customHeight="1" x14ac:dyDescent="0.2">
      <c r="A85" s="50"/>
      <c r="B85" s="310" t="s">
        <v>2202</v>
      </c>
      <c r="C85" s="303"/>
      <c r="D85" s="311"/>
      <c r="E85" s="307"/>
      <c r="F85" s="307"/>
      <c r="G85" s="308"/>
      <c r="H85" s="789"/>
      <c r="I85" s="789"/>
      <c r="J85" s="789"/>
      <c r="K85" s="789"/>
      <c r="L85" s="790"/>
      <c r="M85" s="790"/>
      <c r="N85" s="309"/>
      <c r="O85" s="130"/>
      <c r="P85" s="58"/>
      <c r="Q85" s="311"/>
      <c r="R85" s="321"/>
      <c r="S85" s="321"/>
      <c r="T85" s="321"/>
      <c r="U85" s="321"/>
      <c r="V85" s="321"/>
      <c r="W85" s="62"/>
      <c r="X85" s="329"/>
      <c r="Y85" s="62"/>
      <c r="Z85" s="140"/>
      <c r="AA85" s="104"/>
      <c r="AB85" s="321"/>
      <c r="AC85" s="17"/>
      <c r="AE85" s="93"/>
      <c r="AF85" s="11"/>
      <c r="AG85" s="11"/>
      <c r="AH85" s="90"/>
      <c r="AI85" s="90"/>
    </row>
    <row r="86" spans="1:35" ht="19.5" customHeight="1" x14ac:dyDescent="0.2">
      <c r="A86" s="50"/>
      <c r="B86" s="645" t="s">
        <v>2580</v>
      </c>
      <c r="C86" s="317"/>
      <c r="D86" s="133"/>
      <c r="E86" s="318"/>
      <c r="F86" s="318"/>
      <c r="G86" s="300"/>
      <c r="H86" s="298"/>
      <c r="I86" s="298"/>
      <c r="J86" s="298"/>
      <c r="K86" s="298"/>
      <c r="L86" s="319"/>
      <c r="M86" s="319"/>
      <c r="N86" s="320" t="s">
        <v>2129</v>
      </c>
      <c r="O86" s="327"/>
      <c r="P86" s="349" t="s">
        <v>2151</v>
      </c>
      <c r="Q86" s="118"/>
      <c r="R86" s="324"/>
      <c r="S86" s="318"/>
      <c r="T86" s="318"/>
      <c r="U86" s="328"/>
      <c r="V86" s="319"/>
      <c r="W86" s="319"/>
      <c r="X86" s="322"/>
      <c r="Y86" s="319"/>
      <c r="Z86" s="319"/>
      <c r="AA86" s="319"/>
      <c r="AB86" s="362" t="s">
        <v>2129</v>
      </c>
      <c r="AC86" s="17"/>
      <c r="AE86" s="93"/>
      <c r="AF86" s="11"/>
      <c r="AG86" s="11"/>
      <c r="AH86" s="90"/>
      <c r="AI86" s="90"/>
    </row>
    <row r="87" spans="1:35" ht="19.5" customHeight="1" x14ac:dyDescent="0.2">
      <c r="A87" s="50"/>
      <c r="B87" s="342" t="s">
        <v>2152</v>
      </c>
      <c r="C87" s="132"/>
      <c r="D87" s="133"/>
      <c r="E87" s="131"/>
      <c r="F87" s="131"/>
      <c r="G87" s="300"/>
      <c r="H87" s="298"/>
      <c r="I87" s="298"/>
      <c r="J87" s="298"/>
      <c r="K87" s="298"/>
      <c r="L87" s="298"/>
      <c r="M87" s="298"/>
      <c r="N87" s="357" t="s">
        <v>2129</v>
      </c>
      <c r="O87" s="130"/>
      <c r="P87" s="131"/>
      <c r="Q87" s="142"/>
      <c r="R87" s="142"/>
      <c r="S87" s="142"/>
      <c r="T87" s="142"/>
      <c r="U87" s="142"/>
      <c r="V87" s="142"/>
      <c r="W87" s="133"/>
      <c r="X87" s="136"/>
      <c r="Y87" s="133"/>
      <c r="Z87" s="137"/>
      <c r="AA87" s="143"/>
      <c r="AB87" s="142"/>
      <c r="AC87" s="17"/>
      <c r="AE87" s="93"/>
      <c r="AF87" s="11"/>
      <c r="AG87" s="11"/>
      <c r="AH87" s="90"/>
      <c r="AI87" s="90"/>
    </row>
    <row r="88" spans="1:35" ht="19.5" customHeight="1" x14ac:dyDescent="0.2">
      <c r="A88" s="50"/>
      <c r="C88" s="107"/>
      <c r="D88" s="49"/>
      <c r="E88" s="61"/>
      <c r="F88" s="61"/>
      <c r="G88" s="315"/>
      <c r="H88" s="315"/>
      <c r="I88" s="315"/>
      <c r="J88" s="315"/>
      <c r="K88" s="315"/>
      <c r="L88" s="315"/>
      <c r="M88" s="315"/>
      <c r="N88" s="297"/>
      <c r="O88" s="130"/>
      <c r="P88" s="61"/>
      <c r="Q88" s="51"/>
      <c r="R88" s="51"/>
      <c r="S88" s="51"/>
      <c r="T88" s="51"/>
      <c r="U88" s="51"/>
      <c r="V88" s="51"/>
      <c r="W88" s="49"/>
      <c r="X88" s="60"/>
      <c r="Y88" s="49"/>
      <c r="Z88" s="64"/>
      <c r="AA88" s="52"/>
      <c r="AB88" s="51"/>
      <c r="AC88" s="17"/>
      <c r="AE88" s="93"/>
      <c r="AF88" s="11"/>
      <c r="AG88" s="11"/>
      <c r="AH88" s="90"/>
      <c r="AI88" s="90"/>
    </row>
    <row r="89" spans="1:35" ht="19.5" customHeight="1" x14ac:dyDescent="0.2">
      <c r="A89" s="50"/>
      <c r="B89" s="365" t="s">
        <v>2133</v>
      </c>
      <c r="C89" s="365"/>
      <c r="D89" s="365"/>
      <c r="E89" s="365"/>
      <c r="F89" s="365"/>
      <c r="G89" s="365"/>
      <c r="H89" s="365"/>
      <c r="I89" s="365"/>
      <c r="J89" s="125" t="s">
        <v>2118</v>
      </c>
      <c r="K89" s="366" t="s">
        <v>2119</v>
      </c>
      <c r="L89" s="365"/>
      <c r="M89" s="367" t="s">
        <v>2324</v>
      </c>
      <c r="N89" s="365"/>
      <c r="O89" s="365"/>
      <c r="P89" s="365"/>
      <c r="Q89" s="365"/>
      <c r="R89" s="365"/>
      <c r="S89" s="365"/>
      <c r="T89" s="365"/>
      <c r="U89" s="365"/>
      <c r="V89" s="684" t="s">
        <v>2498</v>
      </c>
      <c r="W89" s="684"/>
      <c r="X89" s="684"/>
      <c r="Y89" s="684"/>
      <c r="Z89" s="684"/>
      <c r="AA89" s="684"/>
      <c r="AB89" s="684"/>
      <c r="AC89" s="17"/>
      <c r="AE89" s="93"/>
      <c r="AF89" s="11"/>
      <c r="AG89" s="11"/>
      <c r="AH89" s="90"/>
      <c r="AI89" s="90"/>
    </row>
    <row r="90" spans="1:35" ht="19.5" customHeight="1" x14ac:dyDescent="0.2">
      <c r="A90" s="50"/>
      <c r="B90" s="131" t="s">
        <v>2171</v>
      </c>
      <c r="C90" s="133"/>
      <c r="D90" s="133"/>
      <c r="E90" s="133"/>
      <c r="F90" s="133"/>
      <c r="G90" s="49"/>
      <c r="H90" s="133"/>
      <c r="I90" s="771" t="s">
        <v>2134</v>
      </c>
      <c r="J90" s="771"/>
      <c r="K90" s="771"/>
      <c r="L90" s="771"/>
      <c r="M90" s="771"/>
      <c r="N90" s="128"/>
      <c r="O90" s="302"/>
      <c r="P90" s="771" t="s">
        <v>2115</v>
      </c>
      <c r="Q90" s="771"/>
      <c r="R90" s="771"/>
      <c r="S90" s="771"/>
      <c r="T90" s="771"/>
      <c r="U90" s="128"/>
      <c r="V90" s="702"/>
      <c r="W90" s="702"/>
      <c r="X90" s="702"/>
      <c r="Y90" s="702"/>
      <c r="Z90" s="702"/>
      <c r="AA90" s="702"/>
      <c r="AB90" s="291"/>
      <c r="AC90" s="17"/>
      <c r="AE90" s="93"/>
      <c r="AF90" s="11"/>
      <c r="AG90" s="11"/>
      <c r="AH90" s="90"/>
      <c r="AI90" s="90"/>
    </row>
    <row r="91" spans="1:35" ht="19.5" customHeight="1" x14ac:dyDescent="0.2">
      <c r="A91" s="50"/>
      <c r="B91" s="61" t="s">
        <v>2181</v>
      </c>
      <c r="C91" s="133"/>
      <c r="D91" s="133"/>
      <c r="E91" s="133"/>
      <c r="F91" s="136"/>
      <c r="G91" s="133"/>
      <c r="H91" s="133"/>
      <c r="I91" s="771" t="s">
        <v>2136</v>
      </c>
      <c r="J91" s="771"/>
      <c r="K91" s="771"/>
      <c r="L91" s="771"/>
      <c r="M91" s="771"/>
      <c r="N91" s="128"/>
      <c r="O91" s="302"/>
      <c r="P91" s="771" t="s">
        <v>2135</v>
      </c>
      <c r="Q91" s="771"/>
      <c r="R91" s="771"/>
      <c r="S91" s="771"/>
      <c r="T91" s="771"/>
      <c r="U91" s="128"/>
      <c r="V91" s="291"/>
      <c r="W91" s="291"/>
      <c r="X91" s="291"/>
      <c r="Y91" s="291"/>
      <c r="Z91" s="291"/>
      <c r="AA91" s="291"/>
      <c r="AB91" s="291"/>
      <c r="AC91" s="17"/>
      <c r="AE91" s="93"/>
      <c r="AF91" s="11"/>
      <c r="AG91" s="11"/>
      <c r="AH91" s="90"/>
      <c r="AI91" s="90"/>
    </row>
    <row r="92" spans="1:35" ht="19.5" customHeight="1" x14ac:dyDescent="0.2">
      <c r="A92" s="50"/>
      <c r="B92" s="131"/>
      <c r="C92" s="133"/>
      <c r="D92" s="133"/>
      <c r="E92" s="133"/>
      <c r="F92" s="136"/>
      <c r="G92" s="49"/>
      <c r="H92" s="133"/>
      <c r="I92" s="771" t="s">
        <v>2474</v>
      </c>
      <c r="J92" s="771"/>
      <c r="K92" s="771"/>
      <c r="L92" s="771"/>
      <c r="M92" s="771"/>
      <c r="N92" s="62"/>
      <c r="O92" s="302"/>
      <c r="P92" s="771" t="s">
        <v>2137</v>
      </c>
      <c r="Q92" s="771"/>
      <c r="R92" s="771"/>
      <c r="S92" s="771"/>
      <c r="T92" s="771"/>
      <c r="U92" s="128"/>
      <c r="V92" s="291"/>
      <c r="W92" s="291"/>
      <c r="X92" s="291"/>
      <c r="Y92" s="291"/>
      <c r="Z92" s="291"/>
      <c r="AA92" s="291"/>
      <c r="AB92" s="291"/>
      <c r="AC92" s="17"/>
      <c r="AE92" s="93"/>
      <c r="AF92" s="11"/>
      <c r="AG92" s="11"/>
      <c r="AH92" s="90"/>
      <c r="AI92" s="90"/>
    </row>
    <row r="93" spans="1:35" ht="19.5" customHeight="1" x14ac:dyDescent="0.2">
      <c r="A93" s="50"/>
      <c r="B93" s="49" t="s">
        <v>2172</v>
      </c>
      <c r="C93" s="132"/>
      <c r="D93" s="133"/>
      <c r="E93" s="131"/>
      <c r="F93" s="136" t="s">
        <v>2123</v>
      </c>
      <c r="G93" s="133"/>
      <c r="H93" s="133"/>
      <c r="I93" s="771" t="s">
        <v>2125</v>
      </c>
      <c r="J93" s="771"/>
      <c r="K93" s="771"/>
      <c r="L93" s="771"/>
      <c r="M93" s="771"/>
      <c r="N93" s="128"/>
      <c r="O93" s="302"/>
      <c r="P93" s="771" t="s">
        <v>2124</v>
      </c>
      <c r="Q93" s="771"/>
      <c r="R93" s="771"/>
      <c r="S93" s="771"/>
      <c r="T93" s="771"/>
      <c r="U93" s="128"/>
      <c r="V93" s="702"/>
      <c r="W93" s="702"/>
      <c r="X93" s="702"/>
      <c r="Y93" s="702"/>
      <c r="Z93" s="702"/>
      <c r="AA93" s="702"/>
      <c r="AB93" s="291"/>
      <c r="AC93" s="17"/>
      <c r="AE93" s="93"/>
      <c r="AF93" s="11"/>
      <c r="AG93" s="11"/>
      <c r="AH93" s="90"/>
      <c r="AI93" s="90"/>
    </row>
    <row r="94" spans="1:35" ht="19.5" customHeight="1" x14ac:dyDescent="0.2">
      <c r="A94" s="50"/>
      <c r="B94" s="131" t="s">
        <v>2177</v>
      </c>
      <c r="C94" s="132"/>
      <c r="D94" s="133"/>
      <c r="E94" s="131"/>
      <c r="F94" s="128"/>
      <c r="G94" s="128"/>
      <c r="H94" s="138"/>
      <c r="I94" s="771" t="s">
        <v>2118</v>
      </c>
      <c r="J94" s="771"/>
      <c r="K94" s="771"/>
      <c r="L94" s="771"/>
      <c r="M94" s="771"/>
      <c r="N94" s="62"/>
      <c r="O94" s="302"/>
      <c r="P94" s="771" t="s">
        <v>2119</v>
      </c>
      <c r="Q94" s="771"/>
      <c r="R94" s="771"/>
      <c r="S94" s="771"/>
      <c r="T94" s="771"/>
      <c r="U94" s="62"/>
      <c r="V94" s="702"/>
      <c r="W94" s="702"/>
      <c r="X94" s="702"/>
      <c r="Y94" s="702"/>
      <c r="Z94" s="702"/>
      <c r="AA94" s="702"/>
      <c r="AB94" s="291"/>
      <c r="AC94" s="17"/>
      <c r="AE94" s="93"/>
      <c r="AF94" s="11"/>
      <c r="AG94" s="11"/>
      <c r="AH94" s="90"/>
      <c r="AI94" s="90"/>
    </row>
    <row r="95" spans="1:35" ht="19.5" customHeight="1" x14ac:dyDescent="0.2">
      <c r="A95" s="50"/>
      <c r="B95" s="61" t="s">
        <v>2473</v>
      </c>
      <c r="C95" s="132"/>
      <c r="D95" s="133"/>
      <c r="E95" s="131"/>
      <c r="F95" s="128"/>
      <c r="G95" s="128"/>
      <c r="H95" s="138"/>
      <c r="I95" s="771" t="s">
        <v>2118</v>
      </c>
      <c r="J95" s="771"/>
      <c r="K95" s="771"/>
      <c r="L95" s="771"/>
      <c r="M95" s="771"/>
      <c r="N95" s="62"/>
      <c r="O95" s="302"/>
      <c r="P95" s="771" t="s">
        <v>2119</v>
      </c>
      <c r="Q95" s="771"/>
      <c r="R95" s="771"/>
      <c r="S95" s="771"/>
      <c r="T95" s="771"/>
      <c r="U95" s="62"/>
      <c r="V95" s="312"/>
      <c r="W95" s="291"/>
      <c r="X95" s="291"/>
      <c r="Y95" s="291"/>
      <c r="Z95" s="291"/>
      <c r="AA95" s="291"/>
      <c r="AB95" s="291"/>
      <c r="AC95" s="17"/>
      <c r="AE95" s="93"/>
      <c r="AF95" s="11"/>
      <c r="AG95" s="11"/>
      <c r="AH95" s="90"/>
      <c r="AI95" s="90"/>
    </row>
    <row r="96" spans="1:35" ht="19.5" customHeight="1" x14ac:dyDescent="0.2">
      <c r="A96" s="50"/>
      <c r="B96" s="131" t="s">
        <v>2176</v>
      </c>
      <c r="C96" s="132"/>
      <c r="D96" s="133"/>
      <c r="E96" s="131"/>
      <c r="F96" s="128"/>
      <c r="G96" s="128"/>
      <c r="H96" s="771" t="s">
        <v>2131</v>
      </c>
      <c r="I96" s="771"/>
      <c r="J96" s="771"/>
      <c r="K96" s="771"/>
      <c r="L96" s="771"/>
      <c r="M96" s="771"/>
      <c r="N96" s="128"/>
      <c r="O96" s="302"/>
      <c r="P96" s="771" t="s">
        <v>2098</v>
      </c>
      <c r="Q96" s="771"/>
      <c r="R96" s="771"/>
      <c r="S96" s="771"/>
      <c r="T96" s="771"/>
      <c r="U96" s="62"/>
      <c r="V96" s="291"/>
      <c r="W96" s="291"/>
      <c r="X96" s="291"/>
      <c r="Y96" s="291"/>
      <c r="Z96" s="291"/>
      <c r="AA96" s="291"/>
      <c r="AB96" s="291"/>
      <c r="AC96" s="17"/>
      <c r="AE96" s="93"/>
      <c r="AF96" s="11"/>
      <c r="AG96" s="11"/>
      <c r="AH96" s="90"/>
      <c r="AI96" s="90"/>
    </row>
    <row r="97" spans="1:35" ht="9" customHeight="1" x14ac:dyDescent="0.2">
      <c r="A97" s="50"/>
      <c r="B97" s="131"/>
      <c r="C97" s="132"/>
      <c r="D97" s="133"/>
      <c r="E97" s="131"/>
      <c r="F97" s="128"/>
      <c r="G97" s="128"/>
      <c r="H97" s="136"/>
      <c r="I97" s="136"/>
      <c r="J97" s="136"/>
      <c r="K97" s="136"/>
      <c r="L97" s="136"/>
      <c r="M97" s="136"/>
      <c r="N97" s="128"/>
      <c r="O97" s="66"/>
      <c r="P97" s="136"/>
      <c r="Q97" s="136"/>
      <c r="R97" s="136"/>
      <c r="S97" s="136"/>
      <c r="T97" s="136"/>
      <c r="U97" s="62"/>
      <c r="V97" s="291"/>
      <c r="W97" s="291"/>
      <c r="X97" s="291"/>
      <c r="Y97" s="291"/>
      <c r="Z97" s="291"/>
      <c r="AA97" s="291"/>
      <c r="AB97" s="291"/>
      <c r="AC97" s="17"/>
      <c r="AE97" s="93"/>
      <c r="AF97" s="11"/>
      <c r="AG97" s="11"/>
      <c r="AH97" s="90"/>
      <c r="AI97" s="90"/>
    </row>
    <row r="98" spans="1:35" ht="19.5" customHeight="1" x14ac:dyDescent="0.2">
      <c r="A98" s="50"/>
      <c r="B98" s="342" t="s">
        <v>2629</v>
      </c>
      <c r="C98" s="132"/>
      <c r="D98" s="133"/>
      <c r="E98" s="131"/>
      <c r="F98" s="128"/>
      <c r="G98" s="128"/>
      <c r="H98" s="299"/>
      <c r="I98" s="299"/>
      <c r="J98" s="299"/>
      <c r="K98" s="299"/>
      <c r="L98" s="299"/>
      <c r="M98" s="299"/>
      <c r="N98" s="299"/>
      <c r="O98" s="66"/>
      <c r="P98" s="791" t="s">
        <v>2631</v>
      </c>
      <c r="Q98" s="791"/>
      <c r="R98" s="791"/>
      <c r="S98" s="791"/>
      <c r="T98" s="791"/>
      <c r="U98" s="62"/>
      <c r="V98" s="291"/>
      <c r="W98" s="291"/>
      <c r="X98" s="291"/>
      <c r="Y98" s="291"/>
      <c r="Z98" s="291"/>
      <c r="AA98" s="291"/>
      <c r="AB98" s="291"/>
      <c r="AC98" s="17"/>
      <c r="AE98" s="93"/>
      <c r="AF98" s="11"/>
      <c r="AG98" s="11"/>
      <c r="AH98" s="90"/>
      <c r="AI98" s="90"/>
    </row>
    <row r="99" spans="1:35" ht="19.5" customHeight="1" x14ac:dyDescent="0.2">
      <c r="A99" s="50"/>
      <c r="B99" s="342" t="s">
        <v>2626</v>
      </c>
      <c r="C99" s="132"/>
      <c r="D99" s="133"/>
      <c r="E99" s="131"/>
      <c r="F99" s="131"/>
      <c r="G99" s="300"/>
      <c r="H99" s="734"/>
      <c r="I99" s="734"/>
      <c r="J99" s="734"/>
      <c r="K99" s="734"/>
      <c r="L99" s="734"/>
      <c r="M99" s="734"/>
      <c r="N99" s="734"/>
      <c r="O99" s="66"/>
      <c r="P99" s="342" t="s">
        <v>2615</v>
      </c>
      <c r="Q99" s="132"/>
      <c r="R99" s="133"/>
      <c r="S99" s="131"/>
      <c r="T99" s="131"/>
      <c r="U99" s="300"/>
      <c r="V99" s="734"/>
      <c r="W99" s="734"/>
      <c r="X99" s="734"/>
      <c r="Y99" s="734"/>
      <c r="Z99" s="734"/>
      <c r="AA99" s="734"/>
      <c r="AB99" s="734"/>
      <c r="AC99" s="17"/>
      <c r="AE99" s="93"/>
      <c r="AF99" s="11"/>
      <c r="AG99" s="11"/>
      <c r="AH99" s="90"/>
      <c r="AI99" s="90"/>
    </row>
    <row r="100" spans="1:35" ht="19.5" customHeight="1" x14ac:dyDescent="0.2">
      <c r="A100" s="50"/>
      <c r="F100" s="356"/>
      <c r="G100" s="356"/>
      <c r="H100" s="734"/>
      <c r="I100" s="734"/>
      <c r="J100" s="734"/>
      <c r="K100" s="734"/>
      <c r="L100" s="734"/>
      <c r="M100" s="734"/>
      <c r="N100" s="734"/>
      <c r="O100" s="66"/>
      <c r="P100" s="342" t="s">
        <v>2616</v>
      </c>
      <c r="Q100" s="132"/>
      <c r="R100" s="133"/>
      <c r="S100" s="131"/>
      <c r="T100" s="131"/>
      <c r="U100" s="300"/>
      <c r="V100" s="734"/>
      <c r="W100" s="734"/>
      <c r="X100" s="734"/>
      <c r="Y100" s="734"/>
      <c r="Z100" s="734"/>
      <c r="AA100" s="734"/>
      <c r="AB100" s="734"/>
      <c r="AC100" s="17"/>
      <c r="AE100" s="93"/>
      <c r="AF100" s="11"/>
      <c r="AG100" s="11"/>
      <c r="AH100" s="90"/>
      <c r="AI100" s="90"/>
    </row>
    <row r="101" spans="1:35" ht="7.5" customHeight="1" x14ac:dyDescent="0.2">
      <c r="A101" s="50"/>
      <c r="B101" s="356"/>
      <c r="C101" s="356"/>
      <c r="D101" s="356"/>
      <c r="E101" s="356"/>
      <c r="M101" s="1"/>
      <c r="O101" s="130"/>
      <c r="P101" s="131"/>
      <c r="Q101" s="142"/>
      <c r="R101" s="142"/>
      <c r="S101" s="142"/>
      <c r="T101" s="142"/>
      <c r="U101" s="142"/>
      <c r="V101" s="142"/>
      <c r="W101" s="133"/>
      <c r="X101" s="136"/>
      <c r="Y101" s="133"/>
      <c r="Z101" s="137"/>
      <c r="AA101" s="143"/>
      <c r="AB101" s="142"/>
      <c r="AC101" s="17"/>
      <c r="AE101" s="93"/>
      <c r="AF101" s="11"/>
      <c r="AG101" s="11"/>
      <c r="AH101" s="90"/>
      <c r="AI101" s="90"/>
    </row>
    <row r="102" spans="1:35" ht="19.5" customHeight="1" x14ac:dyDescent="0.2">
      <c r="A102" s="50"/>
      <c r="B102" s="310" t="s">
        <v>2203</v>
      </c>
      <c r="C102" s="303"/>
      <c r="D102" s="311"/>
      <c r="E102" s="307"/>
      <c r="F102" s="307"/>
      <c r="G102" s="308"/>
      <c r="H102" s="789"/>
      <c r="I102" s="789"/>
      <c r="J102" s="789"/>
      <c r="K102" s="789"/>
      <c r="L102" s="790"/>
      <c r="M102" s="790"/>
      <c r="N102" s="309"/>
      <c r="O102" s="130"/>
      <c r="P102" s="330"/>
      <c r="Q102" s="321"/>
      <c r="R102" s="321"/>
      <c r="S102" s="321"/>
      <c r="T102" s="321"/>
      <c r="U102" s="321"/>
      <c r="V102" s="321"/>
      <c r="W102" s="62"/>
      <c r="X102" s="329"/>
      <c r="Y102" s="331"/>
      <c r="Z102" s="332"/>
      <c r="AA102" s="104"/>
      <c r="AB102" s="321"/>
      <c r="AC102" s="17"/>
      <c r="AE102" s="93"/>
      <c r="AF102" s="11"/>
      <c r="AG102" s="11"/>
      <c r="AH102" s="90"/>
      <c r="AI102" s="90"/>
    </row>
    <row r="103" spans="1:35" ht="19.5" customHeight="1" x14ac:dyDescent="0.2">
      <c r="A103" s="50"/>
      <c r="B103" s="645" t="s">
        <v>2580</v>
      </c>
      <c r="C103" s="317"/>
      <c r="D103" s="133"/>
      <c r="E103" s="318"/>
      <c r="F103" s="318"/>
      <c r="G103" s="300"/>
      <c r="H103" s="298"/>
      <c r="I103" s="298"/>
      <c r="J103" s="298"/>
      <c r="K103" s="298"/>
      <c r="L103" s="319"/>
      <c r="M103" s="319"/>
      <c r="N103" s="320" t="s">
        <v>2129</v>
      </c>
      <c r="O103" s="327"/>
      <c r="P103" s="350" t="s">
        <v>2151</v>
      </c>
      <c r="Q103" s="317"/>
      <c r="R103" s="324"/>
      <c r="S103" s="318"/>
      <c r="T103" s="318"/>
      <c r="U103" s="328"/>
      <c r="V103" s="319"/>
      <c r="W103" s="319"/>
      <c r="X103" s="322"/>
      <c r="Y103" s="322"/>
      <c r="Z103" s="322"/>
      <c r="AA103" s="319"/>
      <c r="AB103" s="362" t="s">
        <v>2129</v>
      </c>
      <c r="AC103" s="17"/>
      <c r="AE103" s="93"/>
      <c r="AF103" s="11"/>
      <c r="AG103" s="11"/>
      <c r="AH103" s="90"/>
      <c r="AI103" s="90"/>
    </row>
    <row r="104" spans="1:35" ht="19.5" customHeight="1" x14ac:dyDescent="0.2">
      <c r="A104" s="50"/>
      <c r="B104" s="342" t="s">
        <v>2152</v>
      </c>
      <c r="C104" s="132"/>
      <c r="D104" s="133"/>
      <c r="E104" s="131"/>
      <c r="F104" s="131"/>
      <c r="G104" s="300"/>
      <c r="H104" s="298"/>
      <c r="I104" s="298"/>
      <c r="J104" s="298"/>
      <c r="K104" s="298"/>
      <c r="L104" s="298"/>
      <c r="M104" s="298"/>
      <c r="N104" s="357" t="s">
        <v>2129</v>
      </c>
      <c r="O104" s="130"/>
      <c r="P104" s="131"/>
      <c r="Q104" s="142"/>
      <c r="R104" s="142"/>
      <c r="S104" s="142"/>
      <c r="T104" s="142"/>
      <c r="U104" s="142"/>
      <c r="V104" s="142"/>
      <c r="W104" s="133"/>
      <c r="X104" s="136"/>
      <c r="Y104" s="133"/>
      <c r="Z104" s="137"/>
      <c r="AA104" s="143"/>
      <c r="AB104" s="142"/>
      <c r="AC104" s="17"/>
      <c r="AE104" s="93"/>
      <c r="AF104" s="11"/>
      <c r="AG104" s="11"/>
      <c r="AH104" s="90"/>
      <c r="AI104" s="90"/>
    </row>
    <row r="105" spans="1:35" ht="19.5" customHeight="1" x14ac:dyDescent="0.2">
      <c r="A105" s="50"/>
      <c r="B105" s="303"/>
      <c r="C105" s="145"/>
      <c r="D105" s="62"/>
      <c r="E105" s="58"/>
      <c r="F105" s="58"/>
      <c r="G105" s="316"/>
      <c r="H105" s="316"/>
      <c r="I105" s="316"/>
      <c r="J105" s="316"/>
      <c r="K105" s="316"/>
      <c r="L105" s="316"/>
      <c r="M105" s="316"/>
      <c r="N105" s="347"/>
      <c r="O105" s="130"/>
      <c r="P105" s="58"/>
      <c r="Q105" s="321"/>
      <c r="R105" s="321"/>
      <c r="S105" s="321"/>
      <c r="T105" s="321"/>
      <c r="U105" s="321"/>
      <c r="V105" s="321"/>
      <c r="W105" s="62"/>
      <c r="X105" s="63"/>
      <c r="Y105" s="62"/>
      <c r="Z105" s="140"/>
      <c r="AA105" s="104"/>
      <c r="AB105" s="321"/>
      <c r="AC105" s="17"/>
      <c r="AE105" s="102"/>
      <c r="AF105" s="89"/>
      <c r="AG105" s="89"/>
      <c r="AH105" s="90"/>
      <c r="AI105" s="90"/>
    </row>
    <row r="106" spans="1:35" ht="30" customHeight="1" x14ac:dyDescent="0.2">
      <c r="A106" s="50"/>
      <c r="B106" s="368" t="s">
        <v>2138</v>
      </c>
      <c r="C106" s="368"/>
      <c r="D106" s="368"/>
      <c r="E106" s="368"/>
      <c r="F106" s="368"/>
      <c r="G106" s="368"/>
      <c r="H106" s="368"/>
      <c r="I106" s="368"/>
      <c r="J106" s="125" t="s">
        <v>2118</v>
      </c>
      <c r="K106" s="366" t="s">
        <v>2119</v>
      </c>
      <c r="L106" s="368"/>
      <c r="M106" s="786" t="s">
        <v>2578</v>
      </c>
      <c r="N106" s="786"/>
      <c r="O106" s="786"/>
      <c r="P106" s="786"/>
      <c r="Q106" s="786"/>
      <c r="R106" s="786"/>
      <c r="S106" s="786"/>
      <c r="T106" s="786"/>
      <c r="U106" s="786"/>
      <c r="V106" s="684" t="s">
        <v>2498</v>
      </c>
      <c r="W106" s="684"/>
      <c r="X106" s="684"/>
      <c r="Y106" s="684"/>
      <c r="Z106" s="684"/>
      <c r="AA106" s="684"/>
      <c r="AB106" s="684"/>
      <c r="AC106" s="17"/>
      <c r="AE106" s="102"/>
      <c r="AF106" s="89"/>
      <c r="AG106" s="89"/>
      <c r="AH106" s="90"/>
      <c r="AI106" s="90"/>
    </row>
    <row r="107" spans="1:35" ht="19.5" customHeight="1" x14ac:dyDescent="0.2">
      <c r="A107" s="50"/>
      <c r="B107" s="318" t="s">
        <v>2182</v>
      </c>
      <c r="C107" s="133"/>
      <c r="D107" s="133"/>
      <c r="E107" s="133"/>
      <c r="F107" s="136"/>
      <c r="G107" s="324"/>
      <c r="H107" s="133"/>
      <c r="I107" s="771" t="s">
        <v>2139</v>
      </c>
      <c r="J107" s="771"/>
      <c r="K107" s="771"/>
      <c r="L107" s="771"/>
      <c r="M107" s="771"/>
      <c r="N107" s="128"/>
      <c r="O107" s="302"/>
      <c r="P107" s="771" t="s">
        <v>2140</v>
      </c>
      <c r="Q107" s="771"/>
      <c r="R107" s="771"/>
      <c r="S107" s="771"/>
      <c r="T107" s="771"/>
      <c r="U107" s="128"/>
      <c r="V107" s="291"/>
      <c r="W107" s="291"/>
      <c r="X107" s="291"/>
      <c r="Y107" s="291"/>
      <c r="Z107" s="291"/>
      <c r="AA107" s="291"/>
      <c r="AB107" s="291"/>
      <c r="AC107" s="17"/>
      <c r="AE107" s="102"/>
      <c r="AF107" s="89"/>
      <c r="AG107" s="89"/>
      <c r="AH107" s="90"/>
      <c r="AI107" s="90"/>
    </row>
    <row r="108" spans="1:35" ht="19.5" customHeight="1" x14ac:dyDescent="0.2">
      <c r="A108" s="50"/>
      <c r="B108" s="61"/>
      <c r="C108" s="133"/>
      <c r="D108" s="133"/>
      <c r="E108" s="133"/>
      <c r="F108" s="136"/>
      <c r="G108" s="49"/>
      <c r="H108" s="133"/>
      <c r="I108" s="771" t="s">
        <v>2513</v>
      </c>
      <c r="J108" s="771"/>
      <c r="K108" s="771"/>
      <c r="L108" s="771"/>
      <c r="M108" s="771"/>
      <c r="N108" s="128"/>
      <c r="O108" s="302"/>
      <c r="P108" s="771" t="s">
        <v>2514</v>
      </c>
      <c r="Q108" s="771"/>
      <c r="R108" s="771"/>
      <c r="S108" s="771"/>
      <c r="T108" s="771"/>
      <c r="U108" s="128"/>
      <c r="V108" s="291"/>
      <c r="W108" s="291"/>
      <c r="X108" s="291"/>
      <c r="Y108" s="291"/>
      <c r="Z108" s="291"/>
      <c r="AA108" s="291"/>
      <c r="AB108" s="291"/>
      <c r="AC108" s="17"/>
      <c r="AE108" s="102"/>
      <c r="AF108" s="89"/>
      <c r="AG108" s="89"/>
      <c r="AH108" s="90"/>
      <c r="AI108" s="90"/>
    </row>
    <row r="109" spans="1:35" ht="19.5" customHeight="1" x14ac:dyDescent="0.2">
      <c r="A109" s="50"/>
      <c r="B109" s="49" t="s">
        <v>2172</v>
      </c>
      <c r="C109" s="132"/>
      <c r="D109" s="133"/>
      <c r="E109" s="131"/>
      <c r="F109" s="136" t="s">
        <v>2123</v>
      </c>
      <c r="G109" s="49"/>
      <c r="H109" s="133"/>
      <c r="I109" s="771" t="s">
        <v>2125</v>
      </c>
      <c r="J109" s="771"/>
      <c r="K109" s="771"/>
      <c r="L109" s="771"/>
      <c r="M109" s="771"/>
      <c r="N109" s="128"/>
      <c r="O109" s="302"/>
      <c r="P109" s="771" t="s">
        <v>2124</v>
      </c>
      <c r="Q109" s="771"/>
      <c r="R109" s="771"/>
      <c r="S109" s="771"/>
      <c r="T109" s="771"/>
      <c r="U109" s="128"/>
      <c r="V109" s="702"/>
      <c r="W109" s="702"/>
      <c r="X109" s="702"/>
      <c r="Y109" s="702"/>
      <c r="Z109" s="702"/>
      <c r="AA109" s="702"/>
      <c r="AB109" s="291"/>
      <c r="AC109" s="17"/>
      <c r="AE109" s="102"/>
      <c r="AF109" s="89"/>
      <c r="AG109" s="89"/>
      <c r="AH109" s="90"/>
      <c r="AI109" s="90"/>
    </row>
    <row r="110" spans="1:35" ht="19.5" customHeight="1" x14ac:dyDescent="0.2">
      <c r="A110" s="50"/>
      <c r="B110" s="131" t="s">
        <v>2177</v>
      </c>
      <c r="C110" s="132"/>
      <c r="D110" s="133"/>
      <c r="E110" s="131"/>
      <c r="F110" s="128"/>
      <c r="G110" s="128"/>
      <c r="H110" s="138"/>
      <c r="I110" s="771" t="s">
        <v>2118</v>
      </c>
      <c r="J110" s="771"/>
      <c r="K110" s="771"/>
      <c r="L110" s="771"/>
      <c r="M110" s="771"/>
      <c r="N110" s="62"/>
      <c r="O110" s="302"/>
      <c r="P110" s="771" t="s">
        <v>2119</v>
      </c>
      <c r="Q110" s="771"/>
      <c r="R110" s="771"/>
      <c r="S110" s="771"/>
      <c r="T110" s="771"/>
      <c r="U110" s="62"/>
      <c r="V110" s="702"/>
      <c r="W110" s="702"/>
      <c r="X110" s="702"/>
      <c r="Y110" s="702"/>
      <c r="Z110" s="702"/>
      <c r="AA110" s="702"/>
      <c r="AB110" s="291"/>
      <c r="AC110" s="17"/>
      <c r="AE110" s="102"/>
      <c r="AF110" s="89"/>
      <c r="AG110" s="89"/>
      <c r="AH110" s="90"/>
      <c r="AI110" s="90"/>
    </row>
    <row r="111" spans="1:35" ht="19.5" customHeight="1" x14ac:dyDescent="0.2">
      <c r="A111" s="50"/>
      <c r="B111" s="61" t="s">
        <v>2176</v>
      </c>
      <c r="C111" s="132"/>
      <c r="D111" s="133"/>
      <c r="E111" s="131"/>
      <c r="F111" s="128"/>
      <c r="G111" s="128"/>
      <c r="H111" s="771" t="s">
        <v>2095</v>
      </c>
      <c r="I111" s="771"/>
      <c r="J111" s="771"/>
      <c r="K111" s="771"/>
      <c r="L111" s="771"/>
      <c r="M111" s="771"/>
      <c r="N111" s="128"/>
      <c r="O111" s="302"/>
      <c r="P111" s="771" t="s">
        <v>2098</v>
      </c>
      <c r="Q111" s="771"/>
      <c r="R111" s="771"/>
      <c r="S111" s="771"/>
      <c r="T111" s="771"/>
      <c r="U111" s="62"/>
      <c r="V111" s="291"/>
      <c r="W111" s="291"/>
      <c r="X111" s="291"/>
      <c r="Y111" s="291"/>
      <c r="Z111" s="291"/>
      <c r="AA111" s="291"/>
      <c r="AB111" s="291"/>
      <c r="AC111" s="17"/>
      <c r="AE111" s="102"/>
      <c r="AF111" s="89"/>
      <c r="AG111" s="89"/>
      <c r="AH111" s="90"/>
      <c r="AI111" s="90"/>
    </row>
    <row r="112" spans="1:35" ht="19.5" customHeight="1" x14ac:dyDescent="0.2">
      <c r="A112" s="50"/>
      <c r="B112" s="516" t="s">
        <v>2503</v>
      </c>
      <c r="C112" s="132"/>
      <c r="D112" s="133"/>
      <c r="E112" s="131"/>
      <c r="F112" s="128"/>
      <c r="G112" s="128"/>
      <c r="H112" s="798" t="s">
        <v>2118</v>
      </c>
      <c r="I112" s="798"/>
      <c r="J112" s="798"/>
      <c r="K112" s="798"/>
      <c r="L112" s="798"/>
      <c r="M112" s="798"/>
      <c r="N112" s="128"/>
      <c r="O112" s="302"/>
      <c r="P112" s="798" t="s">
        <v>2119</v>
      </c>
      <c r="Q112" s="798"/>
      <c r="R112" s="798"/>
      <c r="S112" s="798"/>
      <c r="T112" s="798"/>
      <c r="U112" s="62"/>
      <c r="V112" s="291"/>
      <c r="W112" s="291"/>
      <c r="X112" s="291"/>
      <c r="Y112" s="291"/>
      <c r="Z112" s="291"/>
      <c r="AA112" s="291"/>
      <c r="AB112" s="291"/>
      <c r="AC112" s="17"/>
      <c r="AE112" s="102"/>
      <c r="AF112" s="89"/>
      <c r="AG112" s="89"/>
      <c r="AH112" s="90"/>
      <c r="AI112" s="90"/>
    </row>
    <row r="113" spans="1:35" ht="19.5" customHeight="1" x14ac:dyDescent="0.2">
      <c r="A113" s="50"/>
      <c r="B113" s="516" t="s">
        <v>2504</v>
      </c>
      <c r="C113" s="132"/>
      <c r="D113" s="133"/>
      <c r="E113" s="131"/>
      <c r="F113" s="128"/>
      <c r="G113" s="128"/>
      <c r="H113" s="798" t="s">
        <v>2506</v>
      </c>
      <c r="I113" s="798"/>
      <c r="J113" s="798"/>
      <c r="K113" s="798"/>
      <c r="L113" s="798"/>
      <c r="M113" s="798"/>
      <c r="N113" s="128"/>
      <c r="O113" s="302"/>
      <c r="P113" s="798" t="s">
        <v>2505</v>
      </c>
      <c r="Q113" s="798"/>
      <c r="R113" s="798"/>
      <c r="S113" s="798"/>
      <c r="T113" s="798"/>
      <c r="U113" s="62"/>
      <c r="V113" s="312"/>
      <c r="W113" s="291"/>
      <c r="X113" s="291"/>
      <c r="Y113" s="291"/>
      <c r="Z113" s="291"/>
      <c r="AA113" s="291"/>
      <c r="AB113" s="291"/>
      <c r="AC113" s="17"/>
      <c r="AE113" s="102"/>
      <c r="AF113" s="89"/>
      <c r="AG113" s="89"/>
      <c r="AH113" s="90"/>
      <c r="AI113" s="90"/>
    </row>
    <row r="114" spans="1:35" ht="8.25" customHeight="1" x14ac:dyDescent="0.2">
      <c r="A114" s="50"/>
      <c r="B114" s="131"/>
      <c r="C114" s="132"/>
      <c r="D114" s="133"/>
      <c r="E114" s="131"/>
      <c r="F114" s="128"/>
      <c r="G114" s="128"/>
      <c r="H114" s="136"/>
      <c r="I114" s="136"/>
      <c r="J114" s="136"/>
      <c r="K114" s="136"/>
      <c r="L114" s="136"/>
      <c r="M114" s="136"/>
      <c r="N114" s="128"/>
      <c r="O114" s="66"/>
      <c r="P114" s="136"/>
      <c r="Q114" s="136"/>
      <c r="R114" s="136"/>
      <c r="S114" s="136"/>
      <c r="T114" s="136"/>
      <c r="U114" s="62"/>
      <c r="V114" s="312"/>
      <c r="W114" s="291"/>
      <c r="X114" s="291"/>
      <c r="Y114" s="291"/>
      <c r="Z114" s="291"/>
      <c r="AA114" s="291"/>
      <c r="AB114" s="291"/>
      <c r="AC114" s="17"/>
      <c r="AE114" s="102"/>
      <c r="AF114" s="89"/>
      <c r="AG114" s="89"/>
      <c r="AH114" s="90"/>
      <c r="AI114" s="90"/>
    </row>
    <row r="115" spans="1:35" ht="19.5" customHeight="1" x14ac:dyDescent="0.2">
      <c r="A115" s="50"/>
      <c r="B115" s="342" t="s">
        <v>2180</v>
      </c>
      <c r="C115" s="132"/>
      <c r="D115" s="133"/>
      <c r="E115" s="131"/>
      <c r="F115" s="128"/>
      <c r="G115" s="128"/>
      <c r="H115" s="734"/>
      <c r="I115" s="734"/>
      <c r="J115" s="734"/>
      <c r="K115" s="734"/>
      <c r="L115" s="734"/>
      <c r="M115" s="734"/>
      <c r="N115" s="734"/>
      <c r="O115" s="66"/>
      <c r="P115" s="342" t="s">
        <v>2120</v>
      </c>
      <c r="Q115" s="132"/>
      <c r="R115" s="133"/>
      <c r="S115" s="131"/>
      <c r="T115" s="131"/>
      <c r="U115" s="300"/>
      <c r="V115" s="734"/>
      <c r="W115" s="734"/>
      <c r="X115" s="734"/>
      <c r="Y115" s="734"/>
      <c r="Z115" s="734"/>
      <c r="AA115" s="734"/>
      <c r="AB115" s="734"/>
      <c r="AC115" s="17"/>
      <c r="AE115" s="102"/>
      <c r="AF115" s="89"/>
      <c r="AG115" s="89"/>
      <c r="AH115" s="90"/>
      <c r="AI115" s="90"/>
    </row>
    <row r="116" spans="1:35" ht="19.5" customHeight="1" x14ac:dyDescent="0.2">
      <c r="A116" s="50"/>
      <c r="B116" s="336" t="s">
        <v>2518</v>
      </c>
      <c r="C116" s="132"/>
      <c r="D116" s="133"/>
      <c r="E116" s="131"/>
      <c r="F116" s="131"/>
      <c r="G116" s="300"/>
      <c r="H116" s="734"/>
      <c r="I116" s="734"/>
      <c r="J116" s="734"/>
      <c r="K116" s="734"/>
      <c r="L116" s="734"/>
      <c r="M116" s="734"/>
      <c r="N116" s="734"/>
      <c r="O116" s="66"/>
      <c r="P116" s="342" t="s">
        <v>2121</v>
      </c>
      <c r="Q116" s="132"/>
      <c r="R116" s="133"/>
      <c r="S116" s="131"/>
      <c r="T116" s="131"/>
      <c r="U116" s="300"/>
      <c r="V116" s="734"/>
      <c r="W116" s="734"/>
      <c r="X116" s="734"/>
      <c r="Y116" s="734"/>
      <c r="Z116" s="734"/>
      <c r="AA116" s="734"/>
      <c r="AB116" s="734"/>
      <c r="AC116" s="17"/>
      <c r="AE116" s="102"/>
      <c r="AF116" s="89"/>
      <c r="AG116" s="89"/>
      <c r="AH116" s="90"/>
      <c r="AI116" s="90"/>
    </row>
    <row r="117" spans="1:35" ht="12.75" customHeight="1" x14ac:dyDescent="0.2">
      <c r="A117" s="50"/>
      <c r="M117" s="1"/>
      <c r="O117" s="130"/>
      <c r="P117" s="131"/>
      <c r="Q117" s="142"/>
      <c r="R117" s="142"/>
      <c r="S117" s="142"/>
      <c r="T117" s="142"/>
      <c r="U117" s="142"/>
      <c r="V117" s="142"/>
      <c r="W117" s="133"/>
      <c r="X117" s="136"/>
      <c r="Y117" s="133"/>
      <c r="Z117" s="137"/>
      <c r="AA117" s="143"/>
      <c r="AB117" s="142"/>
      <c r="AC117" s="17"/>
      <c r="AE117" s="102"/>
      <c r="AF117" s="89"/>
      <c r="AG117" s="89"/>
      <c r="AH117" s="90"/>
      <c r="AI117" s="90"/>
    </row>
    <row r="118" spans="1:35" ht="19.5" customHeight="1" x14ac:dyDescent="0.2">
      <c r="A118" s="50"/>
      <c r="B118" s="310" t="s">
        <v>2204</v>
      </c>
      <c r="C118" s="303"/>
      <c r="D118" s="311"/>
      <c r="E118" s="307"/>
      <c r="F118" s="307"/>
      <c r="G118" s="308"/>
      <c r="H118" s="789"/>
      <c r="I118" s="789"/>
      <c r="J118" s="789"/>
      <c r="K118" s="789"/>
      <c r="L118" s="790"/>
      <c r="M118" s="790"/>
      <c r="N118" s="309"/>
      <c r="O118" s="333"/>
      <c r="P118" s="58"/>
      <c r="Q118" s="321"/>
      <c r="R118" s="321"/>
      <c r="S118" s="321"/>
      <c r="T118" s="321"/>
      <c r="U118" s="321"/>
      <c r="V118" s="321"/>
      <c r="W118" s="62"/>
      <c r="X118" s="63"/>
      <c r="Y118" s="331"/>
      <c r="Z118" s="332"/>
      <c r="AA118" s="334"/>
      <c r="AB118" s="311"/>
      <c r="AC118" s="17"/>
      <c r="AE118" s="102"/>
      <c r="AF118" s="89"/>
      <c r="AG118" s="89"/>
      <c r="AH118" s="90"/>
      <c r="AI118" s="90"/>
    </row>
    <row r="119" spans="1:35" ht="19.5" customHeight="1" x14ac:dyDescent="0.2">
      <c r="A119" s="50"/>
      <c r="B119" s="645" t="s">
        <v>2580</v>
      </c>
      <c r="C119" s="317"/>
      <c r="D119" s="133"/>
      <c r="E119" s="318"/>
      <c r="F119" s="318"/>
      <c r="G119" s="300"/>
      <c r="H119" s="298"/>
      <c r="I119" s="298"/>
      <c r="J119" s="298"/>
      <c r="K119" s="298"/>
      <c r="L119" s="319"/>
      <c r="M119" s="319"/>
      <c r="N119" s="362" t="s">
        <v>2129</v>
      </c>
      <c r="O119" s="130"/>
      <c r="P119" s="349" t="s">
        <v>2151</v>
      </c>
      <c r="Q119" s="317"/>
      <c r="R119" s="324"/>
      <c r="S119" s="318"/>
      <c r="T119" s="318"/>
      <c r="U119" s="328"/>
      <c r="V119" s="319"/>
      <c r="W119" s="319"/>
      <c r="X119" s="319"/>
      <c r="Y119" s="322"/>
      <c r="Z119" s="322"/>
      <c r="AA119" s="322"/>
      <c r="AB119" s="297" t="s">
        <v>2129</v>
      </c>
      <c r="AC119" s="17"/>
      <c r="AE119" s="102"/>
      <c r="AF119" s="89"/>
      <c r="AG119" s="89"/>
      <c r="AH119" s="90"/>
      <c r="AI119" s="90"/>
    </row>
    <row r="120" spans="1:35" ht="21.75" customHeight="1" x14ac:dyDescent="0.2">
      <c r="A120" s="50"/>
      <c r="B120" s="342" t="s">
        <v>2152</v>
      </c>
      <c r="C120" s="132"/>
      <c r="D120" s="133"/>
      <c r="E120" s="131"/>
      <c r="F120" s="131"/>
      <c r="G120" s="300"/>
      <c r="H120" s="298"/>
      <c r="I120" s="298"/>
      <c r="J120" s="298"/>
      <c r="K120" s="298"/>
      <c r="L120" s="298"/>
      <c r="M120" s="298"/>
      <c r="N120" s="297" t="s">
        <v>2129</v>
      </c>
      <c r="O120" s="130"/>
      <c r="P120" s="516" t="s">
        <v>2507</v>
      </c>
      <c r="Q120" s="517"/>
      <c r="R120" s="517"/>
      <c r="S120" s="517"/>
      <c r="T120" s="517"/>
      <c r="U120" s="517"/>
      <c r="V120" s="319"/>
      <c r="W120" s="319"/>
      <c r="X120" s="319"/>
      <c r="Y120" s="322"/>
      <c r="Z120" s="322"/>
      <c r="AA120" s="322"/>
      <c r="AB120" s="297" t="s">
        <v>2129</v>
      </c>
      <c r="AC120" s="17"/>
      <c r="AD120" s="11"/>
      <c r="AE120" s="102" t="s">
        <v>1697</v>
      </c>
      <c r="AF120" s="89"/>
      <c r="AG120" s="89"/>
    </row>
    <row r="121" spans="1:35" ht="21.75" customHeight="1" x14ac:dyDescent="0.2">
      <c r="A121" s="50"/>
      <c r="B121" s="348"/>
      <c r="C121" s="107"/>
      <c r="D121" s="49"/>
      <c r="E121" s="61"/>
      <c r="F121" s="61"/>
      <c r="G121" s="315"/>
      <c r="H121" s="523"/>
      <c r="I121" s="523"/>
      <c r="J121" s="523"/>
      <c r="K121" s="523"/>
      <c r="L121" s="523"/>
      <c r="M121" s="523"/>
      <c r="N121" s="297"/>
      <c r="O121" s="130"/>
      <c r="P121" s="546"/>
      <c r="Q121" s="547"/>
      <c r="R121" s="547"/>
      <c r="S121" s="547"/>
      <c r="T121" s="547"/>
      <c r="U121" s="547"/>
      <c r="V121" s="523"/>
      <c r="W121" s="523"/>
      <c r="X121" s="523"/>
      <c r="Y121" s="523"/>
      <c r="Z121" s="523"/>
      <c r="AA121" s="523"/>
      <c r="AB121" s="297"/>
      <c r="AC121" s="17"/>
      <c r="AD121" s="11"/>
      <c r="AE121" s="102"/>
      <c r="AF121" s="89"/>
      <c r="AG121" s="89"/>
    </row>
    <row r="122" spans="1:35" ht="21.75" customHeight="1" x14ac:dyDescent="0.2">
      <c r="A122" s="50"/>
      <c r="B122" s="368" t="s">
        <v>2526</v>
      </c>
      <c r="C122" s="368"/>
      <c r="D122" s="368"/>
      <c r="E122" s="368"/>
      <c r="F122" s="368"/>
      <c r="G122" s="368"/>
      <c r="H122" s="368"/>
      <c r="I122" s="368"/>
      <c r="J122" s="465" t="s">
        <v>2118</v>
      </c>
      <c r="K122" s="466" t="s">
        <v>2119</v>
      </c>
      <c r="L122" s="368"/>
      <c r="M122" s="367" t="s">
        <v>2525</v>
      </c>
      <c r="N122" s="368"/>
      <c r="O122" s="368"/>
      <c r="P122" s="368"/>
      <c r="Q122" s="368"/>
      <c r="R122" s="368"/>
      <c r="S122" s="368"/>
      <c r="T122" s="368"/>
      <c r="U122" s="368"/>
      <c r="V122" s="684" t="s">
        <v>2497</v>
      </c>
      <c r="W122" s="684"/>
      <c r="X122" s="684"/>
      <c r="Y122" s="684"/>
      <c r="Z122" s="684"/>
      <c r="AA122" s="684"/>
      <c r="AB122" s="684"/>
      <c r="AC122" s="17"/>
      <c r="AD122" s="11"/>
      <c r="AE122" s="102"/>
      <c r="AF122" s="89"/>
      <c r="AG122" s="89"/>
    </row>
    <row r="123" spans="1:35" ht="21.75" customHeight="1" x14ac:dyDescent="0.2">
      <c r="A123" s="50"/>
      <c r="B123" s="526" t="s">
        <v>2527</v>
      </c>
      <c r="C123" s="324"/>
      <c r="D123" s="133"/>
      <c r="E123" s="324"/>
      <c r="F123" s="63"/>
      <c r="G123" s="324"/>
      <c r="H123" s="291"/>
      <c r="I123" s="291"/>
      <c r="J123" s="291"/>
      <c r="K123" s="291"/>
      <c r="L123" s="355"/>
      <c r="M123" s="292"/>
      <c r="N123" s="355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17"/>
      <c r="AD123" s="11"/>
      <c r="AE123" s="102"/>
      <c r="AF123" s="89"/>
      <c r="AG123" s="89"/>
    </row>
    <row r="124" spans="1:35" ht="21.75" customHeight="1" x14ac:dyDescent="0.2">
      <c r="A124" s="50"/>
      <c r="B124" s="645" t="s">
        <v>2580</v>
      </c>
      <c r="C124" s="118"/>
      <c r="D124" s="133"/>
      <c r="E124" s="57"/>
      <c r="F124" s="131"/>
      <c r="G124" s="300"/>
      <c r="H124" s="298"/>
      <c r="I124" s="298"/>
      <c r="J124" s="298"/>
      <c r="K124" s="298"/>
      <c r="L124" s="298"/>
      <c r="M124" s="322"/>
      <c r="N124" s="357" t="s">
        <v>2129</v>
      </c>
      <c r="O124" s="302"/>
      <c r="P124" s="791" t="s">
        <v>2529</v>
      </c>
      <c r="Q124" s="791"/>
      <c r="R124" s="791"/>
      <c r="S124" s="791"/>
      <c r="T124" s="791"/>
      <c r="U124" s="128"/>
      <c r="V124" s="291"/>
      <c r="W124" s="291"/>
      <c r="X124" s="291"/>
      <c r="Y124" s="291"/>
      <c r="Z124" s="291"/>
      <c r="AA124" s="291"/>
      <c r="AB124" s="291"/>
      <c r="AC124" s="17"/>
      <c r="AD124" s="11"/>
      <c r="AE124" s="102"/>
      <c r="AF124" s="89"/>
      <c r="AG124" s="89"/>
    </row>
    <row r="125" spans="1:35" ht="21.75" customHeight="1" x14ac:dyDescent="0.2">
      <c r="A125" s="50"/>
      <c r="B125" s="342" t="s">
        <v>2152</v>
      </c>
      <c r="C125" s="132"/>
      <c r="D125" s="133"/>
      <c r="E125" s="131"/>
      <c r="F125" s="131"/>
      <c r="G125" s="300"/>
      <c r="H125" s="298"/>
      <c r="I125" s="298"/>
      <c r="J125" s="298"/>
      <c r="K125" s="298"/>
      <c r="L125" s="298"/>
      <c r="M125" s="298"/>
      <c r="N125" s="357" t="s">
        <v>2129</v>
      </c>
      <c r="O125" s="130"/>
      <c r="P125" s="61" t="s">
        <v>2528</v>
      </c>
      <c r="Q125" s="321"/>
      <c r="R125" s="321"/>
      <c r="S125" s="321"/>
      <c r="T125" s="321"/>
      <c r="U125" s="321"/>
      <c r="V125" s="291"/>
      <c r="W125" s="291"/>
      <c r="X125" s="291"/>
      <c r="Y125" s="291"/>
      <c r="Z125" s="291"/>
      <c r="AA125" s="291"/>
      <c r="AB125" s="291"/>
      <c r="AC125" s="17"/>
      <c r="AD125" s="11"/>
      <c r="AE125" s="102"/>
      <c r="AF125" s="89"/>
      <c r="AG125" s="89"/>
    </row>
    <row r="126" spans="1:35" ht="22.5" customHeight="1" x14ac:dyDescent="0.2">
      <c r="A126" s="50"/>
      <c r="B126" s="303"/>
      <c r="C126" s="107"/>
      <c r="D126" s="49"/>
      <c r="E126" s="61"/>
      <c r="F126" s="61"/>
      <c r="G126" s="315"/>
      <c r="H126" s="315"/>
      <c r="I126" s="315"/>
      <c r="J126" s="315"/>
      <c r="K126" s="315"/>
      <c r="L126" s="315"/>
      <c r="M126" s="315"/>
      <c r="N126" s="297"/>
      <c r="O126" s="130"/>
      <c r="P126" s="58"/>
      <c r="Q126" s="321"/>
      <c r="R126" s="321"/>
      <c r="S126" s="321"/>
      <c r="T126" s="321"/>
      <c r="U126" s="321"/>
      <c r="V126" s="321"/>
      <c r="W126" s="49"/>
      <c r="X126" s="60"/>
      <c r="Y126" s="49"/>
      <c r="Z126" s="64"/>
      <c r="AA126" s="52"/>
      <c r="AB126" s="51"/>
      <c r="AC126" s="17"/>
      <c r="AE126" s="102"/>
      <c r="AF126" s="89"/>
      <c r="AG126" s="89"/>
      <c r="AH126" s="89"/>
      <c r="AI126" s="89"/>
    </row>
    <row r="127" spans="1:35" ht="22.5" customHeight="1" x14ac:dyDescent="0.2">
      <c r="A127" s="50"/>
      <c r="B127" s="365" t="s">
        <v>2150</v>
      </c>
      <c r="C127" s="365"/>
      <c r="D127" s="365"/>
      <c r="E127" s="365"/>
      <c r="F127" s="365"/>
      <c r="G127" s="365"/>
      <c r="H127" s="365"/>
      <c r="I127" s="365"/>
      <c r="J127" s="125" t="s">
        <v>2118</v>
      </c>
      <c r="K127" s="366" t="s">
        <v>2119</v>
      </c>
      <c r="L127" s="365"/>
      <c r="M127" s="367" t="s">
        <v>2325</v>
      </c>
      <c r="N127" s="365"/>
      <c r="O127" s="365"/>
      <c r="P127" s="365"/>
      <c r="Q127" s="365"/>
      <c r="R127" s="365"/>
      <c r="S127" s="365"/>
      <c r="T127" s="365"/>
      <c r="U127" s="365"/>
      <c r="V127" s="684" t="s">
        <v>2498</v>
      </c>
      <c r="W127" s="684"/>
      <c r="X127" s="684"/>
      <c r="Y127" s="684"/>
      <c r="Z127" s="684"/>
      <c r="AA127" s="684"/>
      <c r="AB127" s="684"/>
      <c r="AC127" s="17"/>
      <c r="AE127" s="102"/>
      <c r="AF127" s="89"/>
      <c r="AG127" s="89"/>
      <c r="AH127" s="89"/>
      <c r="AI127" s="89"/>
    </row>
    <row r="128" spans="1:35" ht="22.5" customHeight="1" x14ac:dyDescent="0.2">
      <c r="A128" s="50"/>
      <c r="B128" s="49" t="s">
        <v>2183</v>
      </c>
      <c r="C128" s="132"/>
      <c r="D128" s="133"/>
      <c r="E128" s="131"/>
      <c r="F128" s="136" t="s">
        <v>2118</v>
      </c>
      <c r="G128" s="49"/>
      <c r="H128" s="133"/>
      <c r="I128" s="771" t="s">
        <v>2119</v>
      </c>
      <c r="J128" s="771"/>
      <c r="K128" s="771"/>
      <c r="L128" s="771"/>
      <c r="M128" s="771"/>
      <c r="N128" s="128"/>
      <c r="O128" s="302"/>
      <c r="P128" s="771" t="s">
        <v>2117</v>
      </c>
      <c r="Q128" s="771"/>
      <c r="R128" s="771"/>
      <c r="S128" s="771"/>
      <c r="T128" s="771"/>
      <c r="U128" s="128"/>
      <c r="V128" s="291"/>
      <c r="W128" s="291"/>
      <c r="X128" s="291"/>
      <c r="Y128" s="291"/>
      <c r="Z128" s="291"/>
      <c r="AA128" s="291"/>
      <c r="AB128" s="291"/>
      <c r="AC128" s="17"/>
      <c r="AE128" s="102"/>
      <c r="AF128" s="89"/>
      <c r="AG128" s="89"/>
      <c r="AH128" s="89"/>
      <c r="AI128" s="89"/>
    </row>
    <row r="129" spans="1:35" ht="22.5" customHeight="1" x14ac:dyDescent="0.2">
      <c r="A129" s="50"/>
      <c r="B129" s="133" t="s">
        <v>2184</v>
      </c>
      <c r="C129" s="132"/>
      <c r="D129" s="133"/>
      <c r="E129" s="131"/>
      <c r="F129" s="136"/>
      <c r="G129" s="133"/>
      <c r="H129" s="133"/>
      <c r="I129" s="136"/>
      <c r="J129" s="136"/>
      <c r="K129" s="291"/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17"/>
      <c r="AE129" s="102"/>
      <c r="AF129" s="89"/>
      <c r="AG129" s="89"/>
      <c r="AH129" s="89"/>
      <c r="AI129" s="89"/>
    </row>
    <row r="130" spans="1:35" ht="22.5" customHeight="1" x14ac:dyDescent="0.2">
      <c r="A130" s="50"/>
      <c r="B130" s="133" t="s">
        <v>2476</v>
      </c>
      <c r="C130" s="132"/>
      <c r="D130" s="133"/>
      <c r="E130" s="131"/>
      <c r="F130" s="136" t="s">
        <v>2189</v>
      </c>
      <c r="G130" s="119"/>
      <c r="H130" s="133"/>
      <c r="I130" s="771" t="s">
        <v>2119</v>
      </c>
      <c r="J130" s="771"/>
      <c r="K130" s="771"/>
      <c r="L130" s="771"/>
      <c r="M130" s="771"/>
      <c r="N130" s="128"/>
      <c r="O130" s="302"/>
      <c r="P130" s="771" t="s">
        <v>2117</v>
      </c>
      <c r="Q130" s="771"/>
      <c r="R130" s="771"/>
      <c r="S130" s="771"/>
      <c r="T130" s="771"/>
      <c r="U130" s="128"/>
      <c r="V130" s="291"/>
      <c r="W130" s="291"/>
      <c r="X130" s="291"/>
      <c r="Y130" s="291"/>
      <c r="Z130" s="291"/>
      <c r="AA130" s="291"/>
      <c r="AB130" s="291"/>
      <c r="AC130" s="17"/>
      <c r="AE130" s="102"/>
      <c r="AF130" s="89"/>
      <c r="AG130" s="89"/>
      <c r="AH130" s="89"/>
      <c r="AI130" s="89"/>
    </row>
    <row r="131" spans="1:35" ht="22.5" customHeight="1" x14ac:dyDescent="0.2">
      <c r="A131" s="50"/>
      <c r="B131" s="119" t="s">
        <v>2190</v>
      </c>
      <c r="C131" s="132"/>
      <c r="D131" s="133"/>
      <c r="E131" s="131"/>
      <c r="F131" s="136" t="s">
        <v>2141</v>
      </c>
      <c r="G131" s="49"/>
      <c r="H131" s="133"/>
      <c r="I131" s="771" t="s">
        <v>2142</v>
      </c>
      <c r="J131" s="771"/>
      <c r="K131" s="771"/>
      <c r="L131" s="771"/>
      <c r="M131" s="771"/>
      <c r="N131" s="128"/>
      <c r="O131" s="302"/>
      <c r="P131" s="771" t="s">
        <v>2143</v>
      </c>
      <c r="Q131" s="771"/>
      <c r="R131" s="771"/>
      <c r="S131" s="771"/>
      <c r="T131" s="771"/>
      <c r="U131" s="128"/>
      <c r="V131" s="702"/>
      <c r="W131" s="702"/>
      <c r="X131" s="702"/>
      <c r="Y131" s="702"/>
      <c r="Z131" s="702"/>
      <c r="AA131" s="702"/>
      <c r="AB131" s="291"/>
      <c r="AC131" s="17"/>
      <c r="AE131" s="102"/>
      <c r="AF131" s="89"/>
      <c r="AG131" s="89"/>
      <c r="AH131" s="89"/>
      <c r="AI131" s="89"/>
    </row>
    <row r="132" spans="1:35" ht="22.5" customHeight="1" x14ac:dyDescent="0.2">
      <c r="A132" s="50"/>
      <c r="B132" s="49"/>
      <c r="C132" s="132"/>
      <c r="D132" s="771" t="s">
        <v>2186</v>
      </c>
      <c r="E132" s="771"/>
      <c r="F132" s="771"/>
      <c r="G132" s="49"/>
      <c r="H132" s="133"/>
      <c r="I132" s="771" t="s">
        <v>2187</v>
      </c>
      <c r="J132" s="771"/>
      <c r="K132" s="771"/>
      <c r="L132" s="771"/>
      <c r="M132" s="771"/>
      <c r="N132" s="128"/>
      <c r="O132" s="302"/>
      <c r="P132" s="771" t="s">
        <v>2188</v>
      </c>
      <c r="Q132" s="771"/>
      <c r="R132" s="771"/>
      <c r="S132" s="771"/>
      <c r="T132" s="771"/>
      <c r="U132" s="128"/>
      <c r="V132" s="291"/>
      <c r="W132" s="291"/>
      <c r="X132" s="291"/>
      <c r="Y132" s="291"/>
      <c r="Z132" s="291"/>
      <c r="AA132" s="291"/>
      <c r="AB132" s="291"/>
      <c r="AC132" s="17"/>
      <c r="AE132" s="102"/>
      <c r="AF132" s="89"/>
      <c r="AG132" s="89"/>
      <c r="AH132" s="89"/>
      <c r="AI132" s="89"/>
    </row>
    <row r="133" spans="1:35" ht="22.5" customHeight="1" x14ac:dyDescent="0.2">
      <c r="A133" s="50"/>
      <c r="B133" s="62" t="s">
        <v>2192</v>
      </c>
      <c r="C133" s="132"/>
      <c r="D133" s="136"/>
      <c r="E133" s="136"/>
      <c r="F133" s="136"/>
      <c r="G133" s="133"/>
      <c r="H133" s="133"/>
      <c r="I133" s="136"/>
      <c r="J133" s="136"/>
      <c r="K133" s="291"/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17"/>
      <c r="AE133" s="102"/>
      <c r="AF133" s="89"/>
      <c r="AG133" s="89"/>
      <c r="AH133" s="89"/>
      <c r="AI133" s="89"/>
    </row>
    <row r="134" spans="1:35" ht="22.5" customHeight="1" x14ac:dyDescent="0.2">
      <c r="A134" s="50"/>
      <c r="B134" s="133" t="s">
        <v>2475</v>
      </c>
      <c r="C134" s="132"/>
      <c r="D134" s="133"/>
      <c r="E134" s="131"/>
      <c r="F134" s="136" t="s">
        <v>2118</v>
      </c>
      <c r="G134" s="133"/>
      <c r="H134" s="133"/>
      <c r="I134" s="771" t="s">
        <v>2119</v>
      </c>
      <c r="J134" s="771"/>
      <c r="K134" s="771"/>
      <c r="L134" s="771"/>
      <c r="M134" s="771"/>
      <c r="N134" s="128"/>
      <c r="O134" s="771" t="s">
        <v>2200</v>
      </c>
      <c r="P134" s="771"/>
      <c r="Q134" s="771"/>
      <c r="R134" s="771"/>
      <c r="S134" s="771"/>
      <c r="T134" s="771"/>
      <c r="U134" s="771"/>
      <c r="V134" s="291"/>
      <c r="W134" s="291"/>
      <c r="X134" s="291"/>
      <c r="Y134" s="291"/>
      <c r="Z134" s="291"/>
      <c r="AA134" s="291"/>
      <c r="AB134" s="291"/>
      <c r="AC134" s="17"/>
      <c r="AE134" s="102"/>
      <c r="AF134" s="89"/>
      <c r="AG134" s="89"/>
      <c r="AH134" s="89"/>
      <c r="AI134" s="89"/>
    </row>
    <row r="135" spans="1:35" ht="22.5" customHeight="1" x14ac:dyDescent="0.2">
      <c r="A135" s="50"/>
      <c r="B135" s="342" t="s">
        <v>2195</v>
      </c>
      <c r="C135" s="132"/>
      <c r="D135" s="133"/>
      <c r="E135" s="131"/>
      <c r="F135" s="128"/>
      <c r="G135" s="128"/>
      <c r="H135" s="298"/>
      <c r="I135" s="322"/>
      <c r="J135" s="322"/>
      <c r="K135" s="322"/>
      <c r="L135" s="298"/>
      <c r="M135" s="314"/>
      <c r="N135" s="357" t="s">
        <v>2144</v>
      </c>
      <c r="O135" s="66"/>
      <c r="P135" s="342" t="s">
        <v>2196</v>
      </c>
      <c r="Q135" s="132"/>
      <c r="R135" s="133"/>
      <c r="S135" s="131"/>
      <c r="T135" s="131"/>
      <c r="U135" s="300"/>
      <c r="V135" s="298"/>
      <c r="W135" s="298"/>
      <c r="X135" s="298"/>
      <c r="Y135" s="298"/>
      <c r="Z135" s="314"/>
      <c r="AA135" s="314"/>
      <c r="AB135" s="297" t="s">
        <v>2147</v>
      </c>
      <c r="AC135" s="17"/>
      <c r="AE135" s="102"/>
      <c r="AF135" s="89"/>
      <c r="AG135" s="89"/>
      <c r="AH135" s="89"/>
      <c r="AI135" s="89"/>
    </row>
    <row r="136" spans="1:35" ht="22.5" customHeight="1" x14ac:dyDescent="0.2">
      <c r="A136" s="50"/>
      <c r="B136" s="342" t="s">
        <v>2191</v>
      </c>
      <c r="C136" s="132"/>
      <c r="D136" s="133"/>
      <c r="E136" s="131"/>
      <c r="F136" s="131"/>
      <c r="G136" s="300"/>
      <c r="H136" s="298"/>
      <c r="I136" s="298"/>
      <c r="J136" s="298"/>
      <c r="K136" s="298"/>
      <c r="L136" s="322"/>
      <c r="M136" s="298"/>
      <c r="N136" s="297" t="s">
        <v>2145</v>
      </c>
      <c r="O136" s="66"/>
      <c r="P136" s="342" t="s">
        <v>2197</v>
      </c>
      <c r="Q136" s="132"/>
      <c r="R136" s="133"/>
      <c r="S136" s="131"/>
      <c r="T136" s="131"/>
      <c r="U136" s="300"/>
      <c r="V136" s="298"/>
      <c r="W136" s="298"/>
      <c r="X136" s="298"/>
      <c r="Y136" s="298"/>
      <c r="Z136" s="298"/>
      <c r="AA136" s="298"/>
      <c r="AB136" s="357" t="s">
        <v>2146</v>
      </c>
      <c r="AC136" s="17"/>
      <c r="AE136" s="102"/>
      <c r="AF136" s="89"/>
      <c r="AG136" s="89"/>
      <c r="AH136" s="89"/>
      <c r="AI136" s="89"/>
    </row>
    <row r="137" spans="1:35" ht="22.5" customHeight="1" x14ac:dyDescent="0.2">
      <c r="A137" s="50"/>
      <c r="B137" s="131" t="s">
        <v>2477</v>
      </c>
      <c r="C137" s="132"/>
      <c r="D137" s="133"/>
      <c r="E137" s="131"/>
      <c r="F137" s="358" t="s">
        <v>2148</v>
      </c>
      <c r="G137" s="128"/>
      <c r="H137" s="138"/>
      <c r="I137" s="771" t="s">
        <v>2149</v>
      </c>
      <c r="J137" s="771"/>
      <c r="K137" s="771"/>
      <c r="L137" s="771"/>
      <c r="M137" s="771"/>
      <c r="N137" s="133"/>
      <c r="O137" s="302"/>
      <c r="P137" s="771" t="s">
        <v>2090</v>
      </c>
      <c r="Q137" s="771"/>
      <c r="R137" s="771"/>
      <c r="S137" s="771"/>
      <c r="T137" s="771"/>
      <c r="U137" s="62"/>
      <c r="V137" s="702"/>
      <c r="W137" s="702"/>
      <c r="X137" s="702"/>
      <c r="Y137" s="702"/>
      <c r="Z137" s="702"/>
      <c r="AA137" s="702"/>
      <c r="AB137" s="291"/>
      <c r="AC137" s="17"/>
      <c r="AE137" s="102"/>
      <c r="AF137" s="89"/>
      <c r="AG137" s="89"/>
      <c r="AH137" s="89"/>
      <c r="AI137" s="89"/>
    </row>
    <row r="138" spans="1:35" ht="22.5" customHeight="1" x14ac:dyDescent="0.2">
      <c r="A138" s="50"/>
      <c r="B138" s="131" t="s">
        <v>2478</v>
      </c>
      <c r="C138" s="132"/>
      <c r="D138" s="133"/>
      <c r="E138" s="131"/>
      <c r="F138" s="358"/>
      <c r="G138" s="128"/>
      <c r="H138" s="298"/>
      <c r="I138" s="298"/>
      <c r="J138" s="298"/>
      <c r="K138" s="298"/>
      <c r="L138" s="298"/>
      <c r="M138" s="298"/>
      <c r="N138" s="297" t="s">
        <v>2145</v>
      </c>
      <c r="O138" s="66"/>
      <c r="P138" s="791" t="s">
        <v>2194</v>
      </c>
      <c r="Q138" s="791"/>
      <c r="R138" s="791"/>
      <c r="S138" s="791"/>
      <c r="T138" s="791"/>
      <c r="U138" s="791"/>
      <c r="V138" s="291"/>
      <c r="W138" s="291"/>
      <c r="X138" s="291"/>
      <c r="Y138" s="291"/>
      <c r="Z138" s="312"/>
      <c r="AA138" s="312"/>
      <c r="AB138" s="363" t="s">
        <v>2193</v>
      </c>
      <c r="AC138" s="17"/>
      <c r="AE138" s="102"/>
      <c r="AF138" s="89"/>
      <c r="AG138" s="89"/>
      <c r="AH138" s="89"/>
      <c r="AI138" s="89"/>
    </row>
    <row r="139" spans="1:35" ht="22.5" customHeight="1" x14ac:dyDescent="0.2">
      <c r="A139" s="50"/>
      <c r="B139" s="49" t="s">
        <v>2479</v>
      </c>
      <c r="C139" s="132"/>
      <c r="D139" s="133"/>
      <c r="E139" s="131"/>
      <c r="F139" s="136" t="s">
        <v>2118</v>
      </c>
      <c r="G139" s="49"/>
      <c r="H139" s="133"/>
      <c r="I139" s="771" t="s">
        <v>2119</v>
      </c>
      <c r="J139" s="771"/>
      <c r="K139" s="771"/>
      <c r="L139" s="771"/>
      <c r="M139" s="771"/>
      <c r="N139" s="128"/>
      <c r="O139" s="66"/>
      <c r="P139" s="348" t="s">
        <v>2153</v>
      </c>
      <c r="Q139" s="145"/>
      <c r="R139" s="62"/>
      <c r="S139" s="58"/>
      <c r="T139" s="58"/>
      <c r="U139" s="316"/>
      <c r="V139" s="323"/>
      <c r="W139" s="323"/>
      <c r="X139" s="323"/>
      <c r="Y139" s="323"/>
      <c r="Z139" s="323"/>
      <c r="AA139" s="323"/>
      <c r="AB139" s="323"/>
      <c r="AC139" s="17"/>
      <c r="AE139" s="102"/>
      <c r="AF139" s="89"/>
      <c r="AG139" s="89"/>
      <c r="AH139" s="89"/>
      <c r="AI139" s="89"/>
    </row>
    <row r="140" spans="1:35" ht="14.25" customHeight="1" x14ac:dyDescent="0.2">
      <c r="A140" s="50"/>
      <c r="B140" s="303"/>
      <c r="C140" s="145"/>
      <c r="D140" s="62"/>
      <c r="E140" s="58"/>
      <c r="F140" s="58"/>
      <c r="G140" s="316"/>
      <c r="H140" s="316"/>
      <c r="I140" s="316"/>
      <c r="J140" s="316"/>
      <c r="K140" s="316"/>
      <c r="L140" s="315"/>
      <c r="M140" s="316"/>
      <c r="N140" s="297"/>
      <c r="O140" s="66"/>
      <c r="P140" s="303"/>
      <c r="Q140" s="145"/>
      <c r="R140" s="62"/>
      <c r="S140" s="58"/>
      <c r="T140" s="58"/>
      <c r="U140" s="316"/>
      <c r="V140" s="316"/>
      <c r="W140" s="316"/>
      <c r="X140" s="316"/>
      <c r="Y140" s="316"/>
      <c r="Z140" s="316"/>
      <c r="AA140" s="316"/>
      <c r="AB140" s="359"/>
      <c r="AC140" s="17"/>
      <c r="AE140" s="102"/>
      <c r="AF140" s="89"/>
      <c r="AG140" s="89"/>
      <c r="AH140" s="89"/>
      <c r="AI140" s="89"/>
    </row>
    <row r="141" spans="1:35" ht="22.5" customHeight="1" x14ac:dyDescent="0.2">
      <c r="A141" s="50"/>
      <c r="B141" s="365" t="s">
        <v>2327</v>
      </c>
      <c r="C141" s="365"/>
      <c r="D141" s="365"/>
      <c r="E141" s="365"/>
      <c r="F141" s="365"/>
      <c r="G141" s="365"/>
      <c r="H141" s="365"/>
      <c r="I141" s="365"/>
      <c r="J141" s="125" t="s">
        <v>2118</v>
      </c>
      <c r="K141" s="366" t="s">
        <v>2119</v>
      </c>
      <c r="L141" s="365"/>
      <c r="M141" s="367" t="s">
        <v>2326</v>
      </c>
      <c r="N141" s="365"/>
      <c r="O141" s="365"/>
      <c r="P141" s="365"/>
      <c r="Q141" s="365"/>
      <c r="R141" s="365"/>
      <c r="S141" s="365"/>
      <c r="T141" s="365"/>
      <c r="U141" s="365"/>
      <c r="V141" s="684" t="s">
        <v>2498</v>
      </c>
      <c r="W141" s="684"/>
      <c r="X141" s="684"/>
      <c r="Y141" s="684"/>
      <c r="Z141" s="684"/>
      <c r="AA141" s="684"/>
      <c r="AB141" s="684"/>
      <c r="AC141" s="17"/>
      <c r="AE141" s="102"/>
      <c r="AF141" s="89"/>
      <c r="AG141" s="89"/>
      <c r="AH141" s="89"/>
      <c r="AI141" s="89"/>
    </row>
    <row r="142" spans="1:35" ht="22.5" customHeight="1" x14ac:dyDescent="0.2">
      <c r="A142" s="50"/>
      <c r="B142" s="324" t="s">
        <v>2480</v>
      </c>
      <c r="C142" s="132"/>
      <c r="D142" s="133"/>
      <c r="E142" s="131"/>
      <c r="F142" s="136" t="s">
        <v>2118</v>
      </c>
      <c r="G142" s="324"/>
      <c r="H142" s="133"/>
      <c r="I142" s="771" t="s">
        <v>2119</v>
      </c>
      <c r="J142" s="771"/>
      <c r="K142" s="771"/>
      <c r="L142" s="771"/>
      <c r="M142" s="771"/>
      <c r="N142" s="128"/>
      <c r="O142" s="302"/>
      <c r="P142" s="771"/>
      <c r="Q142" s="771"/>
      <c r="R142" s="771"/>
      <c r="S142" s="771"/>
      <c r="T142" s="771"/>
      <c r="U142" s="128"/>
      <c r="V142" s="291"/>
      <c r="W142" s="291"/>
      <c r="X142" s="291"/>
      <c r="Y142" s="291"/>
      <c r="Z142" s="291"/>
      <c r="AA142" s="291"/>
      <c r="AB142" s="291"/>
      <c r="AC142" s="17"/>
      <c r="AE142" s="102"/>
      <c r="AF142" s="89"/>
      <c r="AG142" s="89"/>
      <c r="AH142" s="89"/>
      <c r="AI142" s="89"/>
    </row>
    <row r="143" spans="1:35" ht="22.5" customHeight="1" x14ac:dyDescent="0.2">
      <c r="A143" s="50"/>
      <c r="B143" s="49" t="s">
        <v>2481</v>
      </c>
      <c r="C143" s="132"/>
      <c r="D143" s="133"/>
      <c r="E143" s="131"/>
      <c r="F143" s="136" t="s">
        <v>2118</v>
      </c>
      <c r="G143" s="49"/>
      <c r="H143" s="133"/>
      <c r="I143" s="136"/>
      <c r="J143" s="136"/>
      <c r="K143" s="136"/>
      <c r="L143" s="136"/>
      <c r="M143" s="136" t="s">
        <v>2119</v>
      </c>
      <c r="N143" s="128"/>
      <c r="O143" s="302"/>
      <c r="P143" s="136"/>
      <c r="Q143" s="136"/>
      <c r="R143" s="136"/>
      <c r="S143" s="136"/>
      <c r="T143" s="136"/>
      <c r="U143" s="128"/>
      <c r="V143" s="291"/>
      <c r="W143" s="291"/>
      <c r="X143" s="291"/>
      <c r="Y143" s="291"/>
      <c r="Z143" s="291"/>
      <c r="AA143" s="291"/>
      <c r="AB143" s="291"/>
      <c r="AC143" s="17"/>
      <c r="AE143" s="102"/>
      <c r="AF143" s="89"/>
      <c r="AG143" s="89"/>
      <c r="AH143" s="89"/>
      <c r="AI143" s="89"/>
    </row>
    <row r="144" spans="1:35" ht="22.5" customHeight="1" x14ac:dyDescent="0.2">
      <c r="A144" s="50"/>
      <c r="B144" s="133" t="s">
        <v>2482</v>
      </c>
      <c r="C144" s="132"/>
      <c r="D144" s="133"/>
      <c r="E144" s="131"/>
      <c r="F144" s="136" t="s">
        <v>2118</v>
      </c>
      <c r="G144" s="133"/>
      <c r="H144" s="133"/>
      <c r="I144" s="771" t="s">
        <v>2119</v>
      </c>
      <c r="J144" s="771"/>
      <c r="K144" s="771"/>
      <c r="L144" s="771"/>
      <c r="M144" s="771"/>
      <c r="N144" s="128"/>
      <c r="O144" s="302"/>
      <c r="P144" s="771" t="s">
        <v>2117</v>
      </c>
      <c r="Q144" s="771"/>
      <c r="R144" s="771"/>
      <c r="S144" s="771"/>
      <c r="T144" s="771"/>
      <c r="U144" s="128"/>
      <c r="V144" s="291"/>
      <c r="W144" s="291"/>
      <c r="X144" s="291"/>
      <c r="Y144" s="291"/>
      <c r="Z144" s="291"/>
      <c r="AA144" s="291"/>
      <c r="AB144" s="291"/>
      <c r="AC144" s="17"/>
      <c r="AE144" s="102"/>
      <c r="AF144" s="89"/>
      <c r="AG144" s="89"/>
      <c r="AH144" s="89"/>
      <c r="AI144" s="89"/>
    </row>
    <row r="145" spans="1:44" ht="22.5" customHeight="1" x14ac:dyDescent="0.2">
      <c r="A145" s="50"/>
      <c r="B145" s="133" t="s">
        <v>2483</v>
      </c>
      <c r="C145" s="132"/>
      <c r="D145" s="133"/>
      <c r="E145" s="131"/>
      <c r="F145" s="136" t="s">
        <v>2118</v>
      </c>
      <c r="G145" s="133"/>
      <c r="H145" s="133"/>
      <c r="I145" s="771" t="s">
        <v>2119</v>
      </c>
      <c r="J145" s="771"/>
      <c r="K145" s="771"/>
      <c r="L145" s="771"/>
      <c r="M145" s="771"/>
      <c r="N145" s="128"/>
      <c r="O145" s="302"/>
      <c r="P145" s="771" t="s">
        <v>2117</v>
      </c>
      <c r="Q145" s="771"/>
      <c r="R145" s="771"/>
      <c r="S145" s="771"/>
      <c r="T145" s="771"/>
      <c r="U145" s="128"/>
      <c r="V145" s="291"/>
      <c r="W145" s="291"/>
      <c r="X145" s="291"/>
      <c r="Y145" s="291"/>
      <c r="Z145" s="291"/>
      <c r="AA145" s="291"/>
      <c r="AB145" s="291"/>
      <c r="AC145" s="17"/>
      <c r="AE145" s="102"/>
      <c r="AF145" s="89"/>
      <c r="AG145" s="89"/>
      <c r="AH145" s="89"/>
      <c r="AI145" s="89"/>
    </row>
    <row r="146" spans="1:44" ht="22.5" customHeight="1" x14ac:dyDescent="0.2">
      <c r="A146" s="50"/>
      <c r="B146" s="133" t="s">
        <v>2496</v>
      </c>
      <c r="C146" s="132"/>
      <c r="D146" s="133"/>
      <c r="E146" s="131"/>
      <c r="F146" s="136" t="s">
        <v>2118</v>
      </c>
      <c r="G146" s="49"/>
      <c r="H146" s="133"/>
      <c r="I146" s="771" t="s">
        <v>2119</v>
      </c>
      <c r="J146" s="771"/>
      <c r="K146" s="771"/>
      <c r="L146" s="771"/>
      <c r="M146" s="771"/>
      <c r="N146" s="128"/>
      <c r="O146" s="302"/>
      <c r="P146" s="771" t="s">
        <v>2117</v>
      </c>
      <c r="Q146" s="771"/>
      <c r="R146" s="771"/>
      <c r="S146" s="771"/>
      <c r="T146" s="771"/>
      <c r="U146" s="128"/>
      <c r="V146" s="291"/>
      <c r="W146" s="291"/>
      <c r="X146" s="291"/>
      <c r="Y146" s="291"/>
      <c r="Z146" s="291"/>
      <c r="AA146" s="291"/>
      <c r="AB146" s="291"/>
      <c r="AC146" s="17"/>
      <c r="AE146" s="102"/>
      <c r="AF146" s="89"/>
      <c r="AG146" s="89"/>
      <c r="AH146" s="89"/>
      <c r="AI146" s="89"/>
    </row>
    <row r="147" spans="1:44" ht="22.5" customHeight="1" x14ac:dyDescent="0.2">
      <c r="A147" s="50"/>
      <c r="B147" s="303"/>
      <c r="C147" s="145"/>
      <c r="D147" s="62"/>
      <c r="E147" s="58"/>
      <c r="F147" s="58"/>
      <c r="G147" s="316"/>
      <c r="H147" s="316"/>
      <c r="I147" s="316"/>
      <c r="J147" s="316"/>
      <c r="K147" s="316"/>
      <c r="L147" s="315"/>
      <c r="M147" s="316"/>
      <c r="N147" s="297"/>
      <c r="O147" s="66"/>
      <c r="P147" s="303"/>
      <c r="Q147" s="145"/>
      <c r="R147" s="62"/>
      <c r="S147" s="58"/>
      <c r="T147" s="58"/>
      <c r="U147" s="316"/>
      <c r="V147" s="316"/>
      <c r="W147" s="316"/>
      <c r="X147" s="316"/>
      <c r="Y147" s="316"/>
      <c r="Z147" s="316"/>
      <c r="AA147" s="316"/>
      <c r="AB147" s="297"/>
      <c r="AC147" s="17"/>
      <c r="AE147" s="102"/>
      <c r="AF147" s="89"/>
      <c r="AG147" s="89"/>
      <c r="AH147" s="89"/>
      <c r="AI147" s="89"/>
    </row>
    <row r="148" spans="1:44" ht="22.5" customHeight="1" x14ac:dyDescent="0.2">
      <c r="A148" s="50"/>
      <c r="B148" s="793" t="s">
        <v>2519</v>
      </c>
      <c r="C148" s="794"/>
      <c r="D148" s="794"/>
      <c r="E148" s="794"/>
      <c r="F148" s="794"/>
      <c r="G148" s="794"/>
      <c r="H148" s="794"/>
      <c r="I148" s="794"/>
      <c r="J148" s="794"/>
      <c r="K148" s="794"/>
      <c r="L148" s="794"/>
      <c r="M148" s="794"/>
      <c r="N148" s="794"/>
      <c r="O148" s="794"/>
      <c r="P148" s="794"/>
      <c r="Q148" s="794"/>
      <c r="R148" s="794"/>
      <c r="S148" s="794"/>
      <c r="T148" s="794"/>
      <c r="U148" s="794"/>
      <c r="V148" s="794"/>
      <c r="W148" s="794"/>
      <c r="X148" s="794"/>
      <c r="Y148" s="794"/>
      <c r="Z148" s="794"/>
      <c r="AA148" s="794"/>
      <c r="AB148" s="794"/>
      <c r="AC148" s="17"/>
      <c r="AE148" s="102"/>
      <c r="AF148" s="89"/>
      <c r="AG148" s="89"/>
      <c r="AH148" s="89"/>
      <c r="AI148" s="89"/>
    </row>
    <row r="149" spans="1:44" ht="22.5" customHeight="1" x14ac:dyDescent="0.2">
      <c r="A149" s="50"/>
      <c r="B149" s="794"/>
      <c r="C149" s="794"/>
      <c r="D149" s="794"/>
      <c r="E149" s="794"/>
      <c r="F149" s="794"/>
      <c r="G149" s="794"/>
      <c r="H149" s="794"/>
      <c r="I149" s="794"/>
      <c r="J149" s="794"/>
      <c r="K149" s="794"/>
      <c r="L149" s="794"/>
      <c r="M149" s="794"/>
      <c r="N149" s="794"/>
      <c r="O149" s="794"/>
      <c r="P149" s="794"/>
      <c r="Q149" s="794"/>
      <c r="R149" s="794"/>
      <c r="S149" s="794"/>
      <c r="T149" s="794"/>
      <c r="U149" s="794"/>
      <c r="V149" s="794"/>
      <c r="W149" s="794"/>
      <c r="X149" s="794"/>
      <c r="Y149" s="794"/>
      <c r="Z149" s="794"/>
      <c r="AA149" s="794"/>
      <c r="AB149" s="794"/>
      <c r="AC149" s="17"/>
      <c r="AE149" s="102"/>
      <c r="AF149" s="89"/>
      <c r="AG149" s="89"/>
      <c r="AH149" s="89"/>
      <c r="AI149" s="89"/>
    </row>
    <row r="150" spans="1:44" ht="22.5" customHeight="1" x14ac:dyDescent="0.2">
      <c r="A150" s="50"/>
      <c r="B150" s="794"/>
      <c r="C150" s="794"/>
      <c r="D150" s="794"/>
      <c r="E150" s="794"/>
      <c r="F150" s="794"/>
      <c r="G150" s="794"/>
      <c r="H150" s="794"/>
      <c r="I150" s="794"/>
      <c r="J150" s="794"/>
      <c r="K150" s="794"/>
      <c r="L150" s="794"/>
      <c r="M150" s="794"/>
      <c r="N150" s="794"/>
      <c r="O150" s="794"/>
      <c r="P150" s="794"/>
      <c r="Q150" s="794"/>
      <c r="R150" s="794"/>
      <c r="S150" s="794"/>
      <c r="T150" s="794"/>
      <c r="U150" s="794"/>
      <c r="V150" s="794"/>
      <c r="W150" s="794"/>
      <c r="X150" s="794"/>
      <c r="Y150" s="794"/>
      <c r="Z150" s="794"/>
      <c r="AA150" s="794"/>
      <c r="AB150" s="794"/>
      <c r="AC150" s="17"/>
      <c r="AE150" s="102"/>
      <c r="AF150" s="89"/>
      <c r="AG150" s="89"/>
      <c r="AH150" s="89"/>
      <c r="AI150" s="89"/>
    </row>
    <row r="151" spans="1:44" ht="22.5" customHeight="1" x14ac:dyDescent="0.2">
      <c r="A151" s="50"/>
      <c r="B151" s="795"/>
      <c r="C151" s="795"/>
      <c r="D151" s="795"/>
      <c r="E151" s="795"/>
      <c r="F151" s="795"/>
      <c r="G151" s="795"/>
      <c r="H151" s="795"/>
      <c r="I151" s="795"/>
      <c r="J151" s="795"/>
      <c r="K151" s="795"/>
      <c r="L151" s="795"/>
      <c r="M151" s="795"/>
      <c r="N151" s="795"/>
      <c r="O151" s="795"/>
      <c r="P151" s="795"/>
      <c r="Q151" s="795"/>
      <c r="R151" s="795"/>
      <c r="S151" s="795"/>
      <c r="T151" s="795"/>
      <c r="U151" s="795"/>
      <c r="V151" s="795"/>
      <c r="W151" s="795"/>
      <c r="X151" s="795"/>
      <c r="Y151" s="795"/>
      <c r="Z151" s="795"/>
      <c r="AA151" s="795"/>
      <c r="AB151" s="795"/>
      <c r="AC151" s="17"/>
      <c r="AE151" s="102"/>
      <c r="AF151" s="89"/>
      <c r="AG151" s="89"/>
      <c r="AH151" s="89"/>
      <c r="AI151" s="89"/>
    </row>
    <row r="152" spans="1:44" ht="22.5" customHeight="1" x14ac:dyDescent="0.2">
      <c r="A152" s="50"/>
      <c r="B152" s="145"/>
      <c r="C152" s="145"/>
      <c r="D152" s="62"/>
      <c r="E152" s="58"/>
      <c r="F152" s="62"/>
      <c r="G152" s="144"/>
      <c r="H152" s="144"/>
      <c r="I152" s="144"/>
      <c r="J152" s="63"/>
      <c r="K152" s="62"/>
      <c r="L152" s="140"/>
      <c r="M152" s="63"/>
      <c r="N152" s="62"/>
      <c r="O152" s="144"/>
      <c r="P152" s="145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04"/>
      <c r="AC152" s="17"/>
      <c r="AE152" s="102" t="s">
        <v>1698</v>
      </c>
      <c r="AF152" s="93" t="s">
        <v>1277</v>
      </c>
      <c r="AG152" s="93" t="s">
        <v>1278</v>
      </c>
      <c r="AH152" s="93" t="s">
        <v>1279</v>
      </c>
      <c r="AI152" s="93" t="s">
        <v>1280</v>
      </c>
      <c r="AJ152" s="93" t="s">
        <v>1281</v>
      </c>
      <c r="AK152" s="93" t="s">
        <v>1282</v>
      </c>
      <c r="AL152" s="93" t="s">
        <v>1283</v>
      </c>
      <c r="AM152" s="93" t="s">
        <v>1284</v>
      </c>
      <c r="AN152" s="93" t="s">
        <v>1285</v>
      </c>
      <c r="AO152" s="93" t="s">
        <v>1286</v>
      </c>
      <c r="AP152" s="93" t="s">
        <v>1287</v>
      </c>
      <c r="AQ152" s="93" t="s">
        <v>1288</v>
      </c>
      <c r="AR152" s="93" t="s">
        <v>1289</v>
      </c>
    </row>
    <row r="153" spans="1:44" ht="19.5" customHeight="1" x14ac:dyDescent="0.2">
      <c r="A153" s="50"/>
      <c r="B153" s="103" t="str">
        <f>HLOOKUP(Language!$B$2,Language!$C$12:$H$400,362)</f>
        <v>Specifications of the supplier</v>
      </c>
      <c r="C153" s="107"/>
      <c r="D153" s="49"/>
      <c r="E153" s="61"/>
      <c r="F153" s="61"/>
      <c r="G153" s="65"/>
      <c r="H153" s="65"/>
      <c r="I153" s="65"/>
      <c r="J153" s="65"/>
      <c r="K153" s="65"/>
      <c r="L153" s="65"/>
      <c r="M153" s="65"/>
      <c r="N153" s="65"/>
      <c r="O153" s="109"/>
      <c r="P153" s="107"/>
      <c r="Q153" s="107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17"/>
      <c r="AE153" s="102" t="s">
        <v>1699</v>
      </c>
      <c r="AF153" s="90" t="b">
        <v>0</v>
      </c>
      <c r="AG153" s="90" t="b">
        <f>FALSE</f>
        <v>0</v>
      </c>
      <c r="AH153" s="90" t="b">
        <f>FALSE</f>
        <v>0</v>
      </c>
      <c r="AI153" s="90" t="b">
        <f>FALSE</f>
        <v>0</v>
      </c>
      <c r="AJ153" s="90" t="b">
        <f>FALSE</f>
        <v>0</v>
      </c>
      <c r="AK153" s="90" t="b">
        <f>FALSE</f>
        <v>0</v>
      </c>
      <c r="AL153" s="90" t="b">
        <f>FALSE</f>
        <v>0</v>
      </c>
      <c r="AM153" s="90" t="b">
        <f>FALSE</f>
        <v>0</v>
      </c>
      <c r="AN153" s="90" t="b">
        <f>FALSE</f>
        <v>0</v>
      </c>
      <c r="AO153" s="90" t="b">
        <f>FALSE</f>
        <v>0</v>
      </c>
      <c r="AP153" s="90" t="b">
        <f>FALSE</f>
        <v>0</v>
      </c>
      <c r="AQ153" s="90" t="b">
        <f>FALSE</f>
        <v>0</v>
      </c>
      <c r="AR153" s="90" t="b">
        <f>FALSE</f>
        <v>0</v>
      </c>
    </row>
    <row r="154" spans="1:44" ht="19.5" customHeight="1" x14ac:dyDescent="0.2">
      <c r="A154" s="50"/>
      <c r="B154" s="146"/>
      <c r="C154" s="146"/>
      <c r="D154" s="146"/>
      <c r="E154" s="146"/>
      <c r="F154" s="146"/>
      <c r="G154" s="146"/>
      <c r="H154" s="51"/>
      <c r="I154" s="146"/>
      <c r="J154" s="146"/>
      <c r="K154" s="146"/>
      <c r="L154" s="146"/>
      <c r="M154" s="146"/>
      <c r="N154" s="146"/>
      <c r="O154" s="53"/>
      <c r="P154" s="146"/>
      <c r="Q154" s="146"/>
      <c r="R154" s="146"/>
      <c r="S154" s="146"/>
      <c r="T154" s="146"/>
      <c r="U154" s="146"/>
      <c r="V154" s="51"/>
      <c r="W154" s="146"/>
      <c r="X154" s="146"/>
      <c r="Y154" s="146"/>
      <c r="Z154" s="146"/>
      <c r="AA154" s="146"/>
      <c r="AB154" s="146"/>
      <c r="AC154" s="17"/>
      <c r="AE154" s="102" t="s">
        <v>1700</v>
      </c>
      <c r="AF154" s="90" t="b">
        <v>0</v>
      </c>
      <c r="AG154" s="90" t="b">
        <f>FALSE</f>
        <v>0</v>
      </c>
      <c r="AH154" s="90" t="b">
        <f>FALSE</f>
        <v>0</v>
      </c>
      <c r="AI154" s="90" t="b">
        <f>FALSE</f>
        <v>0</v>
      </c>
      <c r="AJ154" s="90" t="b">
        <f>FALSE</f>
        <v>0</v>
      </c>
      <c r="AK154" s="90" t="b">
        <f>FALSE</f>
        <v>0</v>
      </c>
      <c r="AL154" s="90" t="b">
        <f>FALSE</f>
        <v>0</v>
      </c>
      <c r="AM154" s="90" t="b">
        <f>FALSE</f>
        <v>0</v>
      </c>
      <c r="AN154" s="90" t="b">
        <v>0</v>
      </c>
      <c r="AO154" s="90" t="b">
        <f>FALSE</f>
        <v>0</v>
      </c>
      <c r="AP154" s="90" t="b">
        <f>FALSE</f>
        <v>0</v>
      </c>
      <c r="AQ154" s="90" t="b">
        <f>FALSE</f>
        <v>0</v>
      </c>
      <c r="AR154" s="90" t="b">
        <f>FALSE</f>
        <v>0</v>
      </c>
    </row>
    <row r="155" spans="1:44" ht="19.5" customHeight="1" x14ac:dyDescent="0.2">
      <c r="A155" s="50"/>
      <c r="B155" s="51" t="str">
        <f>HLOOKUP(Language!$B$2,Language!$C$12:$H$400,181)</f>
        <v>Function</v>
      </c>
      <c r="C155" s="51"/>
      <c r="D155" s="51"/>
      <c r="E155" s="51"/>
      <c r="F155" s="51"/>
      <c r="G155" s="51"/>
      <c r="H155" s="51"/>
      <c r="I155" s="51" t="str">
        <f>HLOOKUP(Language!$B$2,Language!$C$12:$H$400,182)</f>
        <v>Name</v>
      </c>
      <c r="J155" s="51"/>
      <c r="K155" s="51"/>
      <c r="L155" s="51"/>
      <c r="M155" s="52"/>
      <c r="N155" s="51"/>
      <c r="O155" s="53"/>
      <c r="P155" s="51" t="str">
        <f>HLOOKUP(Language!$B$2,Language!$C$12:$H$400,183)</f>
        <v>Date</v>
      </c>
      <c r="Q155" s="51"/>
      <c r="R155" s="51"/>
      <c r="S155" s="51"/>
      <c r="T155" s="51"/>
      <c r="U155" s="51"/>
      <c r="V155" s="51"/>
      <c r="W155" s="51" t="str">
        <f>HLOOKUP(Language!$B$2,Language!$C$12:$H$400,184)</f>
        <v>Signed</v>
      </c>
      <c r="X155" s="51"/>
      <c r="Y155" s="51"/>
      <c r="Z155" s="51"/>
      <c r="AA155" s="51"/>
      <c r="AB155" s="51"/>
      <c r="AC155" s="17"/>
      <c r="AE155" s="102" t="s">
        <v>1701</v>
      </c>
      <c r="AF155" s="90" t="b">
        <f>FALSE</f>
        <v>0</v>
      </c>
      <c r="AG155" s="90" t="b">
        <f>FALSE</f>
        <v>0</v>
      </c>
      <c r="AH155" s="90" t="b">
        <f>FALSE</f>
        <v>0</v>
      </c>
      <c r="AI155" s="90" t="b">
        <f>FALSE</f>
        <v>0</v>
      </c>
      <c r="AJ155" s="90" t="b">
        <f>FALSE</f>
        <v>0</v>
      </c>
      <c r="AK155" s="90" t="b">
        <f>FALSE</f>
        <v>0</v>
      </c>
      <c r="AL155" s="90" t="b">
        <f>FALSE</f>
        <v>0</v>
      </c>
      <c r="AM155" s="90" t="b">
        <f>FALSE</f>
        <v>0</v>
      </c>
      <c r="AN155" s="90" t="b">
        <f>FALSE</f>
        <v>0</v>
      </c>
      <c r="AO155" s="90" t="b">
        <f>FALSE</f>
        <v>0</v>
      </c>
      <c r="AP155" s="90" t="b">
        <f>FALSE</f>
        <v>0</v>
      </c>
      <c r="AQ155" s="90" t="b">
        <f>FALSE</f>
        <v>0</v>
      </c>
      <c r="AR155" s="90" t="b">
        <f>FALSE</f>
        <v>0</v>
      </c>
    </row>
    <row r="156" spans="1:44" ht="19.5" customHeight="1" x14ac:dyDescent="0.2">
      <c r="A156" s="50"/>
      <c r="B156" s="792" t="s">
        <v>2314</v>
      </c>
      <c r="C156" s="792"/>
      <c r="D156" s="792"/>
      <c r="E156" s="792"/>
      <c r="F156" s="792"/>
      <c r="G156" s="792"/>
      <c r="H156" s="792"/>
      <c r="I156" s="792"/>
      <c r="J156" s="792"/>
      <c r="K156" s="792"/>
      <c r="L156" s="792"/>
      <c r="M156" s="792"/>
      <c r="N156" s="792"/>
      <c r="O156" s="792"/>
      <c r="P156" s="792"/>
      <c r="Q156" s="792"/>
      <c r="R156" s="792"/>
      <c r="S156" s="792"/>
      <c r="T156" s="792"/>
      <c r="U156" s="792"/>
      <c r="V156" s="792"/>
      <c r="W156" s="792"/>
      <c r="X156" s="792"/>
      <c r="Y156" s="792"/>
      <c r="Z156" s="792"/>
      <c r="AA156" s="792"/>
      <c r="AB156" s="792"/>
      <c r="AC156" s="17"/>
      <c r="AE156" s="102" t="s">
        <v>1702</v>
      </c>
      <c r="AF156" s="90" t="b">
        <f>FALSE</f>
        <v>0</v>
      </c>
      <c r="AG156" s="90" t="b">
        <f>FALSE</f>
        <v>0</v>
      </c>
      <c r="AH156" s="90" t="b">
        <f>FALSE</f>
        <v>0</v>
      </c>
      <c r="AI156" s="90" t="b">
        <f>FALSE</f>
        <v>0</v>
      </c>
      <c r="AJ156" s="90" t="b">
        <f>FALSE</f>
        <v>0</v>
      </c>
      <c r="AK156" s="90" t="b">
        <f>FALSE</f>
        <v>0</v>
      </c>
      <c r="AL156" s="90" t="b">
        <f>FALSE</f>
        <v>0</v>
      </c>
      <c r="AM156" s="90" t="b">
        <f>FALSE</f>
        <v>0</v>
      </c>
      <c r="AN156" s="90" t="b">
        <f>FALSE</f>
        <v>0</v>
      </c>
      <c r="AO156" s="90" t="b">
        <f>FALSE</f>
        <v>0</v>
      </c>
      <c r="AP156" s="90" t="b">
        <f>FALSE</f>
        <v>0</v>
      </c>
      <c r="AQ156" s="90" t="b">
        <f>FALSE</f>
        <v>0</v>
      </c>
      <c r="AR156" s="90" t="b">
        <f>FALSE</f>
        <v>0</v>
      </c>
    </row>
    <row r="157" spans="1:44" ht="19.5" customHeight="1" x14ac:dyDescent="0.2">
      <c r="A157" s="50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2"/>
      <c r="N157" s="51"/>
      <c r="O157" s="53"/>
      <c r="P157" s="61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17"/>
      <c r="AE157" s="102" t="s">
        <v>1683</v>
      </c>
      <c r="AF157" s="90" t="b">
        <f>FALSE</f>
        <v>0</v>
      </c>
      <c r="AG157" s="90" t="b">
        <f>FALSE</f>
        <v>0</v>
      </c>
      <c r="AH157" s="90" t="b">
        <f>FALSE</f>
        <v>0</v>
      </c>
      <c r="AI157" s="90" t="b">
        <f>FALSE</f>
        <v>0</v>
      </c>
      <c r="AJ157" s="90" t="b">
        <f>FALSE</f>
        <v>0</v>
      </c>
      <c r="AK157" s="90" t="b">
        <f>FALSE</f>
        <v>0</v>
      </c>
      <c r="AL157" s="90" t="b">
        <f>FALSE</f>
        <v>0</v>
      </c>
      <c r="AM157" s="90" t="b">
        <f>FALSE</f>
        <v>0</v>
      </c>
      <c r="AN157" s="90" t="b">
        <f>FALSE</f>
        <v>0</v>
      </c>
      <c r="AO157" s="90" t="b">
        <f>FALSE</f>
        <v>0</v>
      </c>
      <c r="AP157" s="90" t="b">
        <f>FALSE</f>
        <v>0</v>
      </c>
      <c r="AQ157" s="90" t="b">
        <f>FALSE</f>
        <v>0</v>
      </c>
      <c r="AR157" s="90" t="b">
        <f>FALSE</f>
        <v>0</v>
      </c>
    </row>
    <row r="158" spans="1:44" ht="19.5" customHeight="1" x14ac:dyDescent="0.2">
      <c r="A158" s="50"/>
      <c r="P158" s="84"/>
      <c r="Q158" s="85"/>
      <c r="R158" s="11"/>
      <c r="S158" s="84"/>
      <c r="T158" s="737"/>
      <c r="U158" s="737"/>
      <c r="V158" s="737"/>
      <c r="W158" s="737"/>
      <c r="X158" s="737"/>
      <c r="Y158" s="737"/>
      <c r="Z158" s="737"/>
      <c r="AA158" s="737"/>
      <c r="AB158" s="737"/>
      <c r="AC158" s="17"/>
      <c r="AE158" s="102" t="s">
        <v>1682</v>
      </c>
      <c r="AF158" s="90" t="b">
        <f>FALSE</f>
        <v>0</v>
      </c>
      <c r="AG158" s="90" t="b">
        <f>FALSE</f>
        <v>0</v>
      </c>
      <c r="AH158" s="90" t="b">
        <f>FALSE</f>
        <v>0</v>
      </c>
      <c r="AI158" s="90" t="b">
        <f>FALSE</f>
        <v>0</v>
      </c>
      <c r="AJ158" s="90" t="b">
        <f>FALSE</f>
        <v>0</v>
      </c>
      <c r="AK158" s="90" t="b">
        <f>FALSE</f>
        <v>0</v>
      </c>
      <c r="AL158" s="90" t="b">
        <f>FALSE</f>
        <v>0</v>
      </c>
      <c r="AM158" s="90" t="b">
        <f>FALSE</f>
        <v>0</v>
      </c>
      <c r="AN158" s="90" t="b">
        <f>FALSE</f>
        <v>0</v>
      </c>
      <c r="AO158" s="90" t="b">
        <f>FALSE</f>
        <v>0</v>
      </c>
      <c r="AP158" s="90" t="b">
        <f>FALSE</f>
        <v>0</v>
      </c>
      <c r="AQ158" s="90" t="b">
        <f>FALSE</f>
        <v>0</v>
      </c>
      <c r="AR158" s="90" t="b">
        <v>0</v>
      </c>
    </row>
    <row r="159" spans="1:44" ht="19.5" customHeight="1" x14ac:dyDescent="0.2">
      <c r="A159" s="50"/>
      <c r="AC159" s="17"/>
      <c r="AE159" s="102" t="s">
        <v>1684</v>
      </c>
      <c r="AF159" s="90" t="b">
        <f>FALSE</f>
        <v>0</v>
      </c>
      <c r="AG159" s="90" t="b">
        <f>FALSE</f>
        <v>0</v>
      </c>
      <c r="AH159" s="90" t="b">
        <f>FALSE</f>
        <v>0</v>
      </c>
      <c r="AI159" s="90" t="b">
        <f>FALSE</f>
        <v>0</v>
      </c>
      <c r="AJ159" s="90" t="b">
        <f>FALSE</f>
        <v>0</v>
      </c>
      <c r="AK159" s="90" t="b">
        <f>FALSE</f>
        <v>0</v>
      </c>
      <c r="AL159" s="90" t="b">
        <f>FALSE</f>
        <v>0</v>
      </c>
      <c r="AM159" s="90" t="b">
        <f>FALSE</f>
        <v>0</v>
      </c>
      <c r="AN159" s="90" t="b">
        <f>FALSE</f>
        <v>0</v>
      </c>
      <c r="AO159" s="90" t="b">
        <f>FALSE</f>
        <v>0</v>
      </c>
      <c r="AP159" s="90" t="b">
        <f>FALSE</f>
        <v>0</v>
      </c>
      <c r="AQ159" s="90" t="b">
        <f>FALSE</f>
        <v>0</v>
      </c>
      <c r="AR159" s="90" t="b">
        <f>FALSE</f>
        <v>0</v>
      </c>
    </row>
    <row r="160" spans="1:44" ht="19.5" customHeight="1" x14ac:dyDescent="0.2">
      <c r="A160" s="50"/>
      <c r="AC160" s="17"/>
      <c r="AE160" s="102" t="s">
        <v>1685</v>
      </c>
      <c r="AF160" s="90" t="b">
        <f>FALSE</f>
        <v>0</v>
      </c>
      <c r="AG160" s="90" t="b">
        <f>FALSE</f>
        <v>0</v>
      </c>
      <c r="AH160" s="90" t="b">
        <f>FALSE</f>
        <v>0</v>
      </c>
      <c r="AI160" s="90" t="b">
        <f>FALSE</f>
        <v>0</v>
      </c>
      <c r="AJ160" s="90" t="b">
        <f>FALSE</f>
        <v>0</v>
      </c>
      <c r="AK160" s="90" t="b">
        <f>FALSE</f>
        <v>0</v>
      </c>
      <c r="AL160" s="90" t="b">
        <f>FALSE</f>
        <v>0</v>
      </c>
      <c r="AM160" s="90" t="b">
        <f>FALSE</f>
        <v>0</v>
      </c>
      <c r="AN160" s="90" t="b">
        <f>FALSE</f>
        <v>0</v>
      </c>
      <c r="AO160" s="90" t="b">
        <f>FALSE</f>
        <v>0</v>
      </c>
      <c r="AP160" s="90" t="b">
        <f>FALSE</f>
        <v>0</v>
      </c>
      <c r="AQ160" s="90" t="b">
        <f>FALSE</f>
        <v>0</v>
      </c>
      <c r="AR160" s="90" t="b">
        <f>FALSE</f>
        <v>0</v>
      </c>
    </row>
    <row r="161" spans="1:44" ht="19.5" customHeight="1" x14ac:dyDescent="0.2">
      <c r="A161" s="50"/>
      <c r="AC161" s="17"/>
      <c r="AE161" s="102" t="s">
        <v>1686</v>
      </c>
      <c r="AF161" s="90" t="b">
        <f>FALSE</f>
        <v>0</v>
      </c>
      <c r="AG161" s="90" t="b">
        <f>FALSE</f>
        <v>0</v>
      </c>
      <c r="AH161" s="90" t="b">
        <f>FALSE</f>
        <v>0</v>
      </c>
      <c r="AI161" s="90" t="b">
        <f>FALSE</f>
        <v>0</v>
      </c>
      <c r="AJ161" s="90" t="b">
        <f>FALSE</f>
        <v>0</v>
      </c>
      <c r="AK161" s="90" t="b">
        <f>FALSE</f>
        <v>0</v>
      </c>
      <c r="AL161" s="90" t="b">
        <f>FALSE</f>
        <v>0</v>
      </c>
      <c r="AM161" s="90" t="b">
        <f>FALSE</f>
        <v>0</v>
      </c>
      <c r="AN161" s="90" t="b">
        <f>FALSE</f>
        <v>0</v>
      </c>
      <c r="AO161" s="90" t="b">
        <f>FALSE</f>
        <v>0</v>
      </c>
      <c r="AP161" s="90" t="b">
        <f>FALSE</f>
        <v>0</v>
      </c>
      <c r="AQ161" s="90" t="b">
        <f>FALSE</f>
        <v>0</v>
      </c>
      <c r="AR161" s="90" t="b">
        <f>FALSE</f>
        <v>0</v>
      </c>
    </row>
    <row r="162" spans="1:44" ht="19.5" customHeight="1" x14ac:dyDescent="0.2">
      <c r="A162" s="130"/>
      <c r="AC162" s="17"/>
      <c r="AE162" s="102" t="s">
        <v>1687</v>
      </c>
      <c r="AF162" s="89"/>
      <c r="AG162" s="89"/>
      <c r="AH162" s="89"/>
      <c r="AI162" s="89"/>
    </row>
    <row r="163" spans="1:44" ht="19.5" customHeight="1" x14ac:dyDescent="0.2">
      <c r="A163" s="50"/>
      <c r="AC163" s="17"/>
      <c r="AE163" s="102" t="s">
        <v>1688</v>
      </c>
      <c r="AF163" s="90" t="b">
        <v>0</v>
      </c>
      <c r="AG163" s="90" t="b">
        <f>FALSE</f>
        <v>0</v>
      </c>
      <c r="AH163" s="89"/>
      <c r="AI163" s="89"/>
    </row>
    <row r="164" spans="1:44" ht="19.5" customHeight="1" x14ac:dyDescent="0.2">
      <c r="A164" s="50"/>
      <c r="AC164" s="17"/>
      <c r="AE164" s="102" t="s">
        <v>1689</v>
      </c>
      <c r="AF164" s="90" t="b">
        <v>0</v>
      </c>
      <c r="AG164" s="90" t="b">
        <v>0</v>
      </c>
      <c r="AH164" s="90" t="b">
        <f>FALSE</f>
        <v>0</v>
      </c>
      <c r="AI164" s="90" t="b">
        <f>FALSE</f>
        <v>0</v>
      </c>
    </row>
    <row r="165" spans="1:44" ht="19.5" customHeight="1" x14ac:dyDescent="0.2">
      <c r="A165" s="50"/>
      <c r="AC165" s="17"/>
      <c r="AE165" s="102" t="s">
        <v>1690</v>
      </c>
      <c r="AF165" s="90" t="b">
        <v>0</v>
      </c>
      <c r="AG165" s="90" t="b">
        <v>0</v>
      </c>
      <c r="AH165" s="90" t="b">
        <f>FALSE</f>
        <v>0</v>
      </c>
      <c r="AI165" s="90" t="b">
        <f>FALSE</f>
        <v>0</v>
      </c>
    </row>
    <row r="166" spans="1:44" ht="19.5" customHeight="1" x14ac:dyDescent="0.2">
      <c r="A166" s="50"/>
      <c r="AC166" s="17"/>
      <c r="AE166" s="102" t="s">
        <v>1703</v>
      </c>
      <c r="AF166" s="90" t="b">
        <v>0</v>
      </c>
      <c r="AG166" s="90" t="b">
        <v>0</v>
      </c>
      <c r="AH166" s="89"/>
      <c r="AI166" s="89"/>
    </row>
    <row r="167" spans="1:44" ht="19.5" customHeight="1" x14ac:dyDescent="0.2">
      <c r="A167" s="50"/>
      <c r="AC167" s="17"/>
      <c r="AE167" s="102" t="s">
        <v>1341</v>
      </c>
      <c r="AF167" s="89"/>
      <c r="AG167" s="89"/>
      <c r="AH167" s="89"/>
      <c r="AI167" s="89"/>
    </row>
    <row r="168" spans="1:44" ht="19.5" customHeight="1" x14ac:dyDescent="0.2">
      <c r="A168" s="50"/>
      <c r="AC168" s="17"/>
      <c r="AE168" s="102" t="s">
        <v>1342</v>
      </c>
      <c r="AF168" s="89"/>
      <c r="AG168" s="89"/>
      <c r="AH168" s="90" t="b">
        <v>0</v>
      </c>
      <c r="AI168" s="94">
        <f>IF(AH168=TRUE,1,0)</f>
        <v>0</v>
      </c>
      <c r="AJ168" s="90" t="b">
        <f>FALSE</f>
        <v>0</v>
      </c>
      <c r="AK168" s="94">
        <f>IF(AJ168=TRUE,1,0)</f>
        <v>0</v>
      </c>
    </row>
    <row r="169" spans="1:44" ht="19.5" customHeight="1" x14ac:dyDescent="0.2">
      <c r="A169" s="50"/>
      <c r="AC169" s="17"/>
      <c r="AE169" s="102" t="s">
        <v>1343</v>
      </c>
      <c r="AF169" s="90" t="b">
        <f>FALSE</f>
        <v>0</v>
      </c>
      <c r="AG169" s="90" t="b">
        <f>FALSE</f>
        <v>0</v>
      </c>
      <c r="AH169" s="90" t="b">
        <v>0</v>
      </c>
      <c r="AI169" s="94">
        <f>IF(AH169=TRUE,1,0)</f>
        <v>0</v>
      </c>
      <c r="AJ169" s="90" t="b">
        <f>FALSE</f>
        <v>0</v>
      </c>
      <c r="AK169" s="94">
        <f>IF(AJ169=TRUE,1,0)</f>
        <v>0</v>
      </c>
    </row>
    <row r="170" spans="1:44" ht="19.5" customHeight="1" x14ac:dyDescent="0.2">
      <c r="A170" s="50"/>
      <c r="AC170" s="17"/>
      <c r="AE170" s="102" t="s">
        <v>1344</v>
      </c>
      <c r="AF170" s="90" t="b">
        <f>FALSE</f>
        <v>0</v>
      </c>
      <c r="AG170" s="90" t="b">
        <f>FALSE</f>
        <v>0</v>
      </c>
      <c r="AH170" s="90" t="b">
        <v>0</v>
      </c>
      <c r="AI170" s="94">
        <f>IF(AH170=TRUE,1,0)</f>
        <v>0</v>
      </c>
      <c r="AJ170" s="90" t="b">
        <f>FALSE</f>
        <v>0</v>
      </c>
      <c r="AK170" s="94">
        <f>IF(AJ170=TRUE,1,0)</f>
        <v>0</v>
      </c>
    </row>
    <row r="171" spans="1:44" ht="19.5" customHeight="1" x14ac:dyDescent="0.2">
      <c r="A171" s="50"/>
      <c r="AC171" s="17"/>
      <c r="AE171" s="102" t="s">
        <v>1704</v>
      </c>
      <c r="AF171" s="90" t="b">
        <f>FALSE</f>
        <v>0</v>
      </c>
      <c r="AG171" s="89"/>
      <c r="AH171" s="90" t="b">
        <v>0</v>
      </c>
      <c r="AI171" s="94">
        <f>IF(AH171=TRUE,1,0)</f>
        <v>0</v>
      </c>
      <c r="AJ171" s="90" t="b">
        <v>0</v>
      </c>
      <c r="AK171" s="94">
        <f>IF(AJ171=TRUE,1,0)</f>
        <v>0</v>
      </c>
    </row>
    <row r="172" spans="1:44" ht="19.5" customHeight="1" x14ac:dyDescent="0.2">
      <c r="A172" s="50"/>
      <c r="AC172" s="17"/>
      <c r="AE172" s="102" t="s">
        <v>1345</v>
      </c>
      <c r="AF172" s="89"/>
      <c r="AG172" s="89"/>
      <c r="AH172" s="89"/>
      <c r="AI172" s="92" t="b">
        <f>IF(SUM(AI168:AI171)&gt;1,TRUE,FALSE)</f>
        <v>0</v>
      </c>
      <c r="AK172" s="92" t="b">
        <f>IF(SUM(AK168:AK171)&gt;1,TRUE,FALSE)</f>
        <v>0</v>
      </c>
    </row>
    <row r="173" spans="1:44" ht="19.5" customHeight="1" x14ac:dyDescent="0.2">
      <c r="A173" s="50"/>
      <c r="AC173" s="17"/>
      <c r="AE173" s="102" t="s">
        <v>1346</v>
      </c>
      <c r="AF173" s="90" t="b">
        <f>FALSE</f>
        <v>0</v>
      </c>
      <c r="AG173" s="90" t="b">
        <f>FALSE</f>
        <v>0</v>
      </c>
      <c r="AH173" s="89"/>
      <c r="AI173" s="89"/>
    </row>
    <row r="174" spans="1:44" ht="19.5" customHeight="1" x14ac:dyDescent="0.2">
      <c r="A174" s="49"/>
      <c r="AC174" s="17"/>
      <c r="AE174" s="102" t="s">
        <v>1347</v>
      </c>
      <c r="AF174" s="89"/>
      <c r="AG174" s="89"/>
      <c r="AH174" s="89"/>
      <c r="AI174" s="89"/>
    </row>
    <row r="175" spans="1:44" ht="19.5" customHeight="1" x14ac:dyDescent="0.2">
      <c r="A175" s="49"/>
      <c r="AC175" s="17"/>
      <c r="AE175" s="102" t="s">
        <v>1348</v>
      </c>
      <c r="AF175" s="90" t="b">
        <f>FALSE</f>
        <v>0</v>
      </c>
      <c r="AG175" s="90" t="b">
        <f>FALSE</f>
        <v>0</v>
      </c>
      <c r="AH175" s="90" t="b">
        <v>0</v>
      </c>
      <c r="AI175" s="90" t="b">
        <v>0</v>
      </c>
    </row>
    <row r="176" spans="1:44" ht="19.5" customHeight="1" x14ac:dyDescent="0.2">
      <c r="A176" s="49"/>
      <c r="AC176" s="17"/>
      <c r="AE176" s="102" t="s">
        <v>1705</v>
      </c>
      <c r="AF176" s="89"/>
      <c r="AG176" s="89"/>
      <c r="AH176" s="89"/>
      <c r="AI176" s="89"/>
    </row>
    <row r="177" spans="1:39" ht="19.5" customHeight="1" x14ac:dyDescent="0.2">
      <c r="A177" s="49"/>
      <c r="AC177" s="17"/>
      <c r="AE177" s="102" t="s">
        <v>1706</v>
      </c>
      <c r="AF177" s="90" t="b">
        <f>FALSE</f>
        <v>0</v>
      </c>
      <c r="AG177" s="90" t="b">
        <v>0</v>
      </c>
      <c r="AH177" s="95" t="str">
        <f>HLOOKUP(Language!$B$2,Language!$C$12:$H$400,318)</f>
        <v>Only name the final step of treatment</v>
      </c>
      <c r="AI177" s="89"/>
      <c r="AJ177" s="89"/>
      <c r="AK177" s="89"/>
      <c r="AL177" s="89"/>
    </row>
    <row r="178" spans="1:39" ht="19.5" customHeight="1" x14ac:dyDescent="0.2">
      <c r="A178" s="50"/>
      <c r="AC178" s="17"/>
      <c r="AE178" s="102" t="s">
        <v>1824</v>
      </c>
      <c r="AF178" s="90" t="b">
        <f>FALSE</f>
        <v>0</v>
      </c>
      <c r="AG178" s="90" t="b">
        <f>FALSE</f>
        <v>0</v>
      </c>
      <c r="AH178" s="95" t="str">
        <f>HLOOKUP(Language!$B$2,Language!$C$12:$H$400,319)</f>
        <v>Please give below more details to the surface quality</v>
      </c>
      <c r="AI178" s="89"/>
      <c r="AJ178" s="89"/>
      <c r="AK178" s="89"/>
      <c r="AL178" s="89"/>
    </row>
    <row r="179" spans="1:39" ht="19.5" customHeight="1" x14ac:dyDescent="0.2">
      <c r="A179" s="50"/>
      <c r="AC179" s="17"/>
      <c r="AE179" s="102" t="s">
        <v>1349</v>
      </c>
      <c r="AF179" s="90" t="b">
        <f>FALSE</f>
        <v>0</v>
      </c>
      <c r="AG179" s="90" t="b">
        <f>FALSE</f>
        <v>0</v>
      </c>
      <c r="AH179" s="95" t="str">
        <f>HLOOKUP(Language!$B$2,Language!$C$12:$H$400,320)</f>
        <v>Please review your entries</v>
      </c>
      <c r="AI179" s="89"/>
      <c r="AJ179" s="89"/>
      <c r="AK179" s="89"/>
      <c r="AL179" s="89"/>
    </row>
    <row r="180" spans="1:39" ht="19.5" customHeight="1" x14ac:dyDescent="0.2">
      <c r="A180" s="50"/>
      <c r="AC180" s="17"/>
      <c r="AE180" s="102" t="s">
        <v>1707</v>
      </c>
      <c r="AF180" s="90" t="b">
        <f>FALSE</f>
        <v>0</v>
      </c>
      <c r="AG180" s="90" t="b">
        <f>FALSE</f>
        <v>0</v>
      </c>
      <c r="AH180" s="95" t="str">
        <f>HLOOKUP(Language!$B$2,Language!$C$12:$H$400,321)</f>
        <v>Eroding structure (VDI3400) Ref. XX</v>
      </c>
      <c r="AI180" s="89"/>
      <c r="AJ180" s="89"/>
      <c r="AK180" s="89"/>
      <c r="AL180" s="89"/>
    </row>
    <row r="181" spans="1:39" ht="19.5" customHeight="1" x14ac:dyDescent="0.2">
      <c r="A181" s="50"/>
      <c r="AC181" s="17"/>
      <c r="AE181" s="102" t="s">
        <v>1350</v>
      </c>
      <c r="AF181" s="95"/>
      <c r="AG181" s="89"/>
      <c r="AH181" s="95" t="str">
        <f>HLOOKUP(Language!$B$2,Language!$C$12:$H$400,322)</f>
        <v>Graining</v>
      </c>
      <c r="AI181" s="89"/>
      <c r="AJ181" s="89"/>
      <c r="AK181" s="89"/>
      <c r="AL181" s="89"/>
    </row>
    <row r="182" spans="1:39" ht="19.5" customHeight="1" x14ac:dyDescent="0.2">
      <c r="A182" s="50"/>
      <c r="AC182" s="17"/>
      <c r="AE182" s="102" t="s">
        <v>1839</v>
      </c>
      <c r="AF182" s="95"/>
      <c r="AG182" s="89"/>
      <c r="AH182" s="95" t="str">
        <f>HLOOKUP(Language!$B$2,Language!$C$12:$H$400,323)</f>
        <v>Type of graining / depth of graining</v>
      </c>
      <c r="AI182" s="89"/>
      <c r="AJ182" s="89"/>
      <c r="AK182" s="89"/>
      <c r="AL182" s="89"/>
      <c r="AM182" s="11"/>
    </row>
    <row r="183" spans="1:39" ht="19.5" hidden="1" customHeight="1" x14ac:dyDescent="0.2">
      <c r="A183" s="50"/>
      <c r="AC183" s="17"/>
      <c r="AE183" s="102" t="s">
        <v>1840</v>
      </c>
      <c r="AF183" s="95"/>
      <c r="AG183" s="89"/>
    </row>
    <row r="184" spans="1:39" ht="9.75" customHeight="1" x14ac:dyDescent="0.2">
      <c r="A184" s="50"/>
      <c r="AC184" s="17"/>
      <c r="AE184" s="102" t="s">
        <v>1740</v>
      </c>
      <c r="AF184" s="95"/>
      <c r="AG184" s="89"/>
      <c r="AH184" s="89"/>
      <c r="AI184" s="89"/>
    </row>
    <row r="185" spans="1:39" ht="19.5" customHeight="1" x14ac:dyDescent="0.2">
      <c r="A185" s="50"/>
      <c r="AC185" s="17"/>
      <c r="AE185" s="102" t="s">
        <v>1708</v>
      </c>
      <c r="AF185" s="95"/>
      <c r="AG185" s="89"/>
      <c r="AH185" s="89"/>
      <c r="AI185" s="89"/>
    </row>
    <row r="186" spans="1:39" ht="19.5" customHeight="1" x14ac:dyDescent="0.2">
      <c r="A186" s="50"/>
      <c r="AC186" s="17"/>
      <c r="AE186" s="102" t="s">
        <v>1709</v>
      </c>
      <c r="AF186" s="95"/>
      <c r="AG186" s="89"/>
      <c r="AH186" s="90" t="b">
        <v>0</v>
      </c>
      <c r="AI186" s="90" t="b">
        <v>0</v>
      </c>
    </row>
    <row r="187" spans="1:39" ht="19.5" customHeight="1" x14ac:dyDescent="0.2">
      <c r="A187" s="50"/>
      <c r="AC187" s="17"/>
      <c r="AE187" s="102" t="s">
        <v>1710</v>
      </c>
      <c r="AF187" s="90" t="b">
        <v>0</v>
      </c>
      <c r="AG187" s="90" t="b">
        <v>0</v>
      </c>
      <c r="AH187" s="90" t="b">
        <v>0</v>
      </c>
      <c r="AI187" s="89"/>
    </row>
    <row r="188" spans="1:39" ht="19.5" customHeight="1" x14ac:dyDescent="0.2">
      <c r="A188" s="50"/>
      <c r="AC188" s="17"/>
      <c r="AE188" s="102" t="s">
        <v>1711</v>
      </c>
      <c r="AF188" s="90" t="b">
        <v>0</v>
      </c>
      <c r="AG188" s="90" t="b">
        <v>0</v>
      </c>
      <c r="AH188" s="90" t="b">
        <v>0</v>
      </c>
      <c r="AI188" s="89"/>
    </row>
    <row r="189" spans="1:39" ht="19.5" customHeight="1" x14ac:dyDescent="0.2">
      <c r="A189" s="50"/>
      <c r="AC189" s="17"/>
      <c r="AE189" s="102" t="s">
        <v>1712</v>
      </c>
      <c r="AF189" s="90" t="b">
        <v>0</v>
      </c>
      <c r="AG189" s="90" t="b">
        <v>0</v>
      </c>
      <c r="AH189" s="90" t="b">
        <v>0</v>
      </c>
      <c r="AI189" s="90" t="b">
        <v>0</v>
      </c>
    </row>
    <row r="190" spans="1:39" ht="19.5" customHeight="1" x14ac:dyDescent="0.2">
      <c r="A190" s="50"/>
      <c r="AC190" s="17"/>
      <c r="AE190" s="102" t="s">
        <v>1351</v>
      </c>
      <c r="AF190" s="89"/>
      <c r="AG190" s="89"/>
      <c r="AH190" s="89"/>
      <c r="AI190" s="89"/>
    </row>
    <row r="191" spans="1:39" ht="19.5" customHeight="1" x14ac:dyDescent="0.2">
      <c r="A191" s="50"/>
      <c r="AC191" s="17"/>
      <c r="AE191" s="102" t="s">
        <v>1352</v>
      </c>
      <c r="AF191" s="89"/>
      <c r="AG191" s="89"/>
      <c r="AH191" s="90" t="b">
        <v>0</v>
      </c>
      <c r="AI191" s="90" t="b">
        <v>0</v>
      </c>
    </row>
    <row r="192" spans="1:39" ht="19.5" customHeight="1" x14ac:dyDescent="0.2">
      <c r="A192" s="50"/>
      <c r="AC192" s="17"/>
      <c r="AE192" s="102" t="s">
        <v>1353</v>
      </c>
      <c r="AF192" s="90" t="b">
        <v>0</v>
      </c>
      <c r="AG192" s="90" t="b">
        <v>0</v>
      </c>
      <c r="AH192" s="89"/>
      <c r="AI192" s="89"/>
    </row>
    <row r="193" spans="1:35" ht="19.5" customHeight="1" x14ac:dyDescent="0.2">
      <c r="A193" s="50"/>
      <c r="AC193" s="17"/>
      <c r="AE193" s="102" t="s">
        <v>1354</v>
      </c>
      <c r="AF193" s="90" t="b">
        <v>0</v>
      </c>
      <c r="AG193" s="90" t="b">
        <v>0</v>
      </c>
      <c r="AH193" s="89"/>
      <c r="AI193" s="89"/>
    </row>
    <row r="194" spans="1:35" ht="9.75" customHeight="1" x14ac:dyDescent="0.2">
      <c r="A194" s="50"/>
      <c r="AC194" s="17"/>
      <c r="AE194" s="18"/>
      <c r="AG194" s="11"/>
    </row>
    <row r="195" spans="1:35" ht="30" customHeight="1" x14ac:dyDescent="0.2">
      <c r="A195" s="50"/>
      <c r="AE195" s="18"/>
      <c r="AG195" s="11"/>
    </row>
    <row r="196" spans="1:35" ht="35.25" customHeight="1" x14ac:dyDescent="0.2">
      <c r="A196" s="50"/>
    </row>
    <row r="197" spans="1:35" ht="19.5" customHeight="1" x14ac:dyDescent="0.2">
      <c r="A197" s="50"/>
    </row>
    <row r="198" spans="1:35" ht="19.5" customHeight="1" x14ac:dyDescent="0.2">
      <c r="A198" s="50"/>
    </row>
    <row r="199" spans="1:35" ht="19.5" customHeight="1" x14ac:dyDescent="0.2">
      <c r="A199" s="50"/>
    </row>
    <row r="200" spans="1:35" ht="19.5" customHeight="1" x14ac:dyDescent="0.2"/>
    <row r="201" spans="1:35" ht="19.5" customHeight="1" x14ac:dyDescent="0.2"/>
    <row r="202" spans="1:35" ht="19.5" customHeight="1" x14ac:dyDescent="0.2"/>
    <row r="203" spans="1:35" ht="19.5" customHeight="1" x14ac:dyDescent="0.2"/>
    <row r="204" spans="1:35" ht="19.5" customHeight="1" x14ac:dyDescent="0.2"/>
    <row r="205" spans="1:35" ht="19.5" customHeight="1" x14ac:dyDescent="0.2"/>
    <row r="206" spans="1:35" ht="19.5" customHeight="1" x14ac:dyDescent="0.2"/>
    <row r="207" spans="1:35" ht="19.5" customHeight="1" x14ac:dyDescent="0.2"/>
    <row r="208" spans="1:35" ht="19.5" customHeight="1" x14ac:dyDescent="0.2"/>
    <row r="209" spans="2:58" ht="19.5" customHeight="1" x14ac:dyDescent="0.2"/>
    <row r="210" spans="2:58" ht="19.5" customHeight="1" x14ac:dyDescent="0.2"/>
    <row r="211" spans="2:58" ht="19.5" customHeight="1" x14ac:dyDescent="0.2"/>
    <row r="212" spans="2:58" ht="19.5" customHeight="1" x14ac:dyDescent="0.2"/>
    <row r="213" spans="2:58" ht="19.5" customHeight="1" x14ac:dyDescent="0.2"/>
    <row r="214" spans="2:58" s="3" customFormat="1" ht="19.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3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</row>
    <row r="215" spans="2:58" s="3" customFormat="1" ht="19.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3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</row>
    <row r="216" spans="2:58" s="3" customFormat="1" ht="19.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3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</row>
    <row r="217" spans="2:58" s="3" customFormat="1" ht="19.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3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</row>
    <row r="218" spans="2:58" s="3" customFormat="1" ht="19.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3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</row>
    <row r="219" spans="2:58" s="3" customFormat="1" ht="19.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3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</row>
    <row r="220" spans="2:58" s="3" customFormat="1" ht="19.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3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</row>
    <row r="221" spans="2:58" s="3" customFormat="1" ht="19.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3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</row>
    <row r="222" spans="2:58" s="3" customFormat="1" ht="19.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3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</row>
    <row r="223" spans="2:58" s="3" customFormat="1" ht="19.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3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</row>
    <row r="224" spans="2:58" s="3" customFormat="1" ht="19.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3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</row>
    <row r="225" spans="2:58" s="3" customFormat="1" ht="19.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3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</row>
    <row r="226" spans="2:58" s="3" customFormat="1" ht="19.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3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</row>
    <row r="227" spans="2:58" s="3" customFormat="1" ht="19.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3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</row>
    <row r="228" spans="2:58" s="3" customFormat="1" ht="19.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3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</row>
    <row r="229" spans="2:58" s="3" customFormat="1" ht="19.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3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</row>
    <row r="230" spans="2:58" s="3" customFormat="1" ht="19.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3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</row>
    <row r="231" spans="2:58" s="3" customFormat="1" ht="19.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3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</row>
    <row r="232" spans="2:58" s="3" customFormat="1" ht="19.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3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</row>
    <row r="233" spans="2:58" s="3" customFormat="1" ht="19.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3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</row>
    <row r="234" spans="2:58" s="3" customFormat="1" ht="19.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3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</row>
    <row r="235" spans="2:58" s="3" customFormat="1" ht="19.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3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</row>
    <row r="236" spans="2:58" s="3" customFormat="1" ht="19.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3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</row>
    <row r="237" spans="2:58" s="3" customFormat="1" ht="19.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3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</row>
    <row r="238" spans="2:58" s="3" customFormat="1" ht="19.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3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</row>
    <row r="239" spans="2:58" s="3" customFormat="1" ht="19.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3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</row>
    <row r="240" spans="2:58" s="3" customFormat="1" ht="19.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3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</row>
    <row r="241" spans="2:58" s="3" customFormat="1" ht="19.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3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</row>
    <row r="242" spans="2:58" s="3" customFormat="1" ht="19.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3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</row>
    <row r="243" spans="2:58" s="3" customFormat="1" ht="19.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3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</row>
    <row r="244" spans="2:58" s="3" customFormat="1" ht="19.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3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</row>
    <row r="245" spans="2:58" s="3" customFormat="1" ht="19.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3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</row>
    <row r="246" spans="2:58" s="3" customFormat="1" ht="19.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3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</row>
    <row r="247" spans="2:58" s="3" customFormat="1" ht="19.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3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</row>
    <row r="248" spans="2:58" s="3" customFormat="1" ht="19.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3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</row>
    <row r="249" spans="2:58" s="3" customFormat="1" ht="19.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3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</row>
  </sheetData>
  <sheetProtection selectLockedCells="1" selectUnlockedCells="1"/>
  <mergeCells count="292">
    <mergeCell ref="E70:F70"/>
    <mergeCell ref="I70:M70"/>
    <mergeCell ref="P70:T70"/>
    <mergeCell ref="I73:M73"/>
    <mergeCell ref="P73:T73"/>
    <mergeCell ref="I145:M145"/>
    <mergeCell ref="P145:T145"/>
    <mergeCell ref="I146:M146"/>
    <mergeCell ref="P146:T146"/>
    <mergeCell ref="I134:M134"/>
    <mergeCell ref="O134:U134"/>
    <mergeCell ref="I131:M131"/>
    <mergeCell ref="P131:T131"/>
    <mergeCell ref="H111:M111"/>
    <mergeCell ref="P111:T111"/>
    <mergeCell ref="H115:N115"/>
    <mergeCell ref="I107:M107"/>
    <mergeCell ref="P107:T107"/>
    <mergeCell ref="I93:M93"/>
    <mergeCell ref="P93:T93"/>
    <mergeCell ref="H85:I85"/>
    <mergeCell ref="J85:K85"/>
    <mergeCell ref="L85:M85"/>
    <mergeCell ref="H80:N80"/>
    <mergeCell ref="B156:AB156"/>
    <mergeCell ref="T158:AB158"/>
    <mergeCell ref="Z137:AA137"/>
    <mergeCell ref="P138:U138"/>
    <mergeCell ref="I139:M139"/>
    <mergeCell ref="I142:M142"/>
    <mergeCell ref="P142:T142"/>
    <mergeCell ref="I144:M144"/>
    <mergeCell ref="P144:T144"/>
    <mergeCell ref="I137:M137"/>
    <mergeCell ref="P137:T137"/>
    <mergeCell ref="V137:W137"/>
    <mergeCell ref="X137:Y137"/>
    <mergeCell ref="V131:W131"/>
    <mergeCell ref="X131:Y131"/>
    <mergeCell ref="Z131:AA131"/>
    <mergeCell ref="D132:F132"/>
    <mergeCell ref="I132:M132"/>
    <mergeCell ref="P132:T132"/>
    <mergeCell ref="H118:I118"/>
    <mergeCell ref="J118:K118"/>
    <mergeCell ref="L118:M118"/>
    <mergeCell ref="I128:M128"/>
    <mergeCell ref="P128:T128"/>
    <mergeCell ref="I130:M130"/>
    <mergeCell ref="P130:T130"/>
    <mergeCell ref="V115:AB115"/>
    <mergeCell ref="H116:N116"/>
    <mergeCell ref="V116:AB116"/>
    <mergeCell ref="Z109:AA109"/>
    <mergeCell ref="I110:M110"/>
    <mergeCell ref="P110:T110"/>
    <mergeCell ref="V110:W110"/>
    <mergeCell ref="X110:Y110"/>
    <mergeCell ref="Z110:AA110"/>
    <mergeCell ref="I109:M109"/>
    <mergeCell ref="P109:T109"/>
    <mergeCell ref="V109:W109"/>
    <mergeCell ref="X109:Y109"/>
    <mergeCell ref="V99:AB99"/>
    <mergeCell ref="H100:N100"/>
    <mergeCell ref="V100:AB100"/>
    <mergeCell ref="H102:I102"/>
    <mergeCell ref="J102:K102"/>
    <mergeCell ref="L102:M102"/>
    <mergeCell ref="I95:M95"/>
    <mergeCell ref="P95:T95"/>
    <mergeCell ref="H96:M96"/>
    <mergeCell ref="P96:T96"/>
    <mergeCell ref="P98:T98"/>
    <mergeCell ref="H99:N99"/>
    <mergeCell ref="V93:W93"/>
    <mergeCell ref="X93:Y93"/>
    <mergeCell ref="Z93:AA93"/>
    <mergeCell ref="I94:M94"/>
    <mergeCell ref="P94:T94"/>
    <mergeCell ref="V94:W94"/>
    <mergeCell ref="X94:Y94"/>
    <mergeCell ref="Z94:AA94"/>
    <mergeCell ref="X90:Y90"/>
    <mergeCell ref="Z90:AA90"/>
    <mergeCell ref="I91:M91"/>
    <mergeCell ref="P91:T91"/>
    <mergeCell ref="I92:M92"/>
    <mergeCell ref="P92:T92"/>
    <mergeCell ref="I90:M90"/>
    <mergeCell ref="P90:T90"/>
    <mergeCell ref="V90:W90"/>
    <mergeCell ref="V80:AB80"/>
    <mergeCell ref="H81:N81"/>
    <mergeCell ref="V81:AB81"/>
    <mergeCell ref="H82:N82"/>
    <mergeCell ref="H83:N83"/>
    <mergeCell ref="P77:T77"/>
    <mergeCell ref="V77:W77"/>
    <mergeCell ref="X77:Y77"/>
    <mergeCell ref="Z77:AA77"/>
    <mergeCell ref="H78:M78"/>
    <mergeCell ref="P78:T78"/>
    <mergeCell ref="Z74:AA74"/>
    <mergeCell ref="I75:M75"/>
    <mergeCell ref="P75:T75"/>
    <mergeCell ref="V75:W75"/>
    <mergeCell ref="X75:Y75"/>
    <mergeCell ref="Z75:AA75"/>
    <mergeCell ref="I72:M72"/>
    <mergeCell ref="P72:T72"/>
    <mergeCell ref="I74:M74"/>
    <mergeCell ref="P74:T74"/>
    <mergeCell ref="V74:W74"/>
    <mergeCell ref="X74:Y74"/>
    <mergeCell ref="W63:X63"/>
    <mergeCell ref="Z63:AA63"/>
    <mergeCell ref="I71:M71"/>
    <mergeCell ref="P71:T71"/>
    <mergeCell ref="V71:W71"/>
    <mergeCell ref="X71:Y71"/>
    <mergeCell ref="Z71:AA71"/>
    <mergeCell ref="M69:X69"/>
    <mergeCell ref="V59:W59"/>
    <mergeCell ref="X59:Y59"/>
    <mergeCell ref="Z59:AA59"/>
    <mergeCell ref="W61:X61"/>
    <mergeCell ref="Z61:AA61"/>
    <mergeCell ref="W62:X62"/>
    <mergeCell ref="Z62:AA62"/>
    <mergeCell ref="H57:N57"/>
    <mergeCell ref="V57:W57"/>
    <mergeCell ref="X57:Y57"/>
    <mergeCell ref="Z57:AA57"/>
    <mergeCell ref="V58:W58"/>
    <mergeCell ref="X58:Y58"/>
    <mergeCell ref="Z58:AA58"/>
    <mergeCell ref="H56:N56"/>
    <mergeCell ref="V56:W56"/>
    <mergeCell ref="X56:Y56"/>
    <mergeCell ref="Z56:AA56"/>
    <mergeCell ref="I52:M52"/>
    <mergeCell ref="P52:T52"/>
    <mergeCell ref="P53:T53"/>
    <mergeCell ref="H55:N55"/>
    <mergeCell ref="I50:M50"/>
    <mergeCell ref="P50:T50"/>
    <mergeCell ref="V50:W50"/>
    <mergeCell ref="X50:Y50"/>
    <mergeCell ref="H53:M53"/>
    <mergeCell ref="Z50:AA50"/>
    <mergeCell ref="P51:T51"/>
    <mergeCell ref="V51:W51"/>
    <mergeCell ref="X51:Y51"/>
    <mergeCell ref="Z51:AA51"/>
    <mergeCell ref="I48:M48"/>
    <mergeCell ref="P48:T48"/>
    <mergeCell ref="V48:W48"/>
    <mergeCell ref="X48:Y48"/>
    <mergeCell ref="Z48:AA48"/>
    <mergeCell ref="I49:M49"/>
    <mergeCell ref="P49:T49"/>
    <mergeCell ref="V49:W49"/>
    <mergeCell ref="X49:Y49"/>
    <mergeCell ref="Z49:AA49"/>
    <mergeCell ref="I45:M45"/>
    <mergeCell ref="P45:T45"/>
    <mergeCell ref="V45:W45"/>
    <mergeCell ref="X45:Y45"/>
    <mergeCell ref="Z45:AA45"/>
    <mergeCell ref="I46:M46"/>
    <mergeCell ref="P46:T46"/>
    <mergeCell ref="V46:W46"/>
    <mergeCell ref="X46:Y46"/>
    <mergeCell ref="Z46:AA46"/>
    <mergeCell ref="Z38:AA38"/>
    <mergeCell ref="Z43:AA43"/>
    <mergeCell ref="I44:M44"/>
    <mergeCell ref="P44:T44"/>
    <mergeCell ref="V44:W44"/>
    <mergeCell ref="X44:Y44"/>
    <mergeCell ref="Z44:AA44"/>
    <mergeCell ref="R39:S39"/>
    <mergeCell ref="T39:U39"/>
    <mergeCell ref="V39:W39"/>
    <mergeCell ref="X39:Y39"/>
    <mergeCell ref="Z39:AA39"/>
    <mergeCell ref="M42:W42"/>
    <mergeCell ref="T37:U37"/>
    <mergeCell ref="E43:F43"/>
    <mergeCell ref="I43:M43"/>
    <mergeCell ref="P43:T43"/>
    <mergeCell ref="V43:W43"/>
    <mergeCell ref="X43:Y43"/>
    <mergeCell ref="T38:U38"/>
    <mergeCell ref="V38:W38"/>
    <mergeCell ref="X38:Y38"/>
    <mergeCell ref="I38:J38"/>
    <mergeCell ref="K38:L38"/>
    <mergeCell ref="M38:N38"/>
    <mergeCell ref="R38:S38"/>
    <mergeCell ref="V37:W37"/>
    <mergeCell ref="X37:Y37"/>
    <mergeCell ref="C37:D37"/>
    <mergeCell ref="E37:F37"/>
    <mergeCell ref="G37:H37"/>
    <mergeCell ref="I37:J37"/>
    <mergeCell ref="K37:L37"/>
    <mergeCell ref="M37:N37"/>
    <mergeCell ref="R37:S37"/>
    <mergeCell ref="C39:D39"/>
    <mergeCell ref="E39:F39"/>
    <mergeCell ref="G39:H39"/>
    <mergeCell ref="I39:J39"/>
    <mergeCell ref="K39:L39"/>
    <mergeCell ref="M39:N39"/>
    <mergeCell ref="Z37:AA37"/>
    <mergeCell ref="C38:D38"/>
    <mergeCell ref="E38:F38"/>
    <mergeCell ref="G38:H38"/>
    <mergeCell ref="I31:J31"/>
    <mergeCell ref="K31:N31"/>
    <mergeCell ref="W31:X31"/>
    <mergeCell ref="Y31:AB31"/>
    <mergeCell ref="I32:J32"/>
    <mergeCell ref="K32:N32"/>
    <mergeCell ref="W32:X32"/>
    <mergeCell ref="Y32:AB32"/>
    <mergeCell ref="B35:AB35"/>
    <mergeCell ref="C36:D36"/>
    <mergeCell ref="E36:F36"/>
    <mergeCell ref="G36:H36"/>
    <mergeCell ref="I36:J36"/>
    <mergeCell ref="K36:L36"/>
    <mergeCell ref="M36:N36"/>
    <mergeCell ref="R36:S36"/>
    <mergeCell ref="T36:U36"/>
    <mergeCell ref="V36:W36"/>
    <mergeCell ref="X36:Y36"/>
    <mergeCell ref="Z36:AA36"/>
    <mergeCell ref="B26:N26"/>
    <mergeCell ref="P26:AB26"/>
    <mergeCell ref="I29:J29"/>
    <mergeCell ref="K29:N29"/>
    <mergeCell ref="W29:X29"/>
    <mergeCell ref="Y29:AB29"/>
    <mergeCell ref="I21:J21"/>
    <mergeCell ref="K21:N21"/>
    <mergeCell ref="W21:X21"/>
    <mergeCell ref="Y21:AB21"/>
    <mergeCell ref="I22:J22"/>
    <mergeCell ref="K22:N22"/>
    <mergeCell ref="W22:X22"/>
    <mergeCell ref="Y22:AB22"/>
    <mergeCell ref="T8:AB8"/>
    <mergeCell ref="B14:AC14"/>
    <mergeCell ref="B16:N16"/>
    <mergeCell ref="P16:AB16"/>
    <mergeCell ref="I19:J19"/>
    <mergeCell ref="K19:N19"/>
    <mergeCell ref="W19:X19"/>
    <mergeCell ref="Y19:AB19"/>
    <mergeCell ref="B9:J9"/>
    <mergeCell ref="X11:AA11"/>
    <mergeCell ref="X12:AA12"/>
    <mergeCell ref="I13:N13"/>
    <mergeCell ref="X13:Y13"/>
    <mergeCell ref="Z13:AB13"/>
    <mergeCell ref="O76:T76"/>
    <mergeCell ref="G76:M76"/>
    <mergeCell ref="M106:U106"/>
    <mergeCell ref="I108:M108"/>
    <mergeCell ref="P108:T108"/>
    <mergeCell ref="B148:AB151"/>
    <mergeCell ref="V122:AB122"/>
    <mergeCell ref="P124:T124"/>
    <mergeCell ref="P3:T3"/>
    <mergeCell ref="V55:AB55"/>
    <mergeCell ref="V89:AB89"/>
    <mergeCell ref="V106:AB106"/>
    <mergeCell ref="V127:AB127"/>
    <mergeCell ref="V141:AB141"/>
    <mergeCell ref="H112:M112"/>
    <mergeCell ref="P112:T112"/>
    <mergeCell ref="H113:M113"/>
    <mergeCell ref="P113:T113"/>
    <mergeCell ref="B4:N4"/>
    <mergeCell ref="F5:N5"/>
    <mergeCell ref="T5:AB5"/>
    <mergeCell ref="F7:N7"/>
    <mergeCell ref="T7:AB7"/>
    <mergeCell ref="F8:N8"/>
  </mergeCells>
  <conditionalFormatting sqref="AF11:AG14 AL12:AL14 AH16:AI17 AF18:AG19 AH19:AI19 AH36:AI40 AF41:AF54 AH55:AI119 AF153:AR161 AF163:AG166 AH164:AI165 AH168:AH171 AJ168:AJ171 AG169:AG170 AF169:AF171 AI172 AK172 AF173:AG173 AF175:AI175 AF177:AG180 AI186 AH186:AH189 AF187:AG189 AI189 AH191:AI191 AF192:AG193">
    <cfRule type="cellIs" dxfId="5" priority="1" stopIfTrue="1" operator="equal">
      <formula>TRUE</formula>
    </cfRule>
    <cfRule type="cellIs" dxfId="4" priority="2" stopIfTrue="1" operator="equal">
      <formula>FALSE</formula>
    </cfRule>
  </conditionalFormatting>
  <dataValidations disablePrompts="1" count="1">
    <dataValidation type="list" allowBlank="1" showInputMessage="1" showErrorMessage="1" sqref="V11:V12 V41" xr:uid="{D2BE1F69-28DA-4B39-91F5-60348BE374FD}">
      <formula1>"2001,2002,2003,2004,2005,2006,2007,2008,2009,2010"</formula1>
    </dataValidation>
  </dataValidations>
  <pageMargins left="0.78740157480314965" right="0.55118110236220474" top="0.98425196850393704" bottom="0.59055118110236227" header="0.39370078740157483" footer="0.47244094488188981"/>
  <pageSetup paperSize="9" scale="65" orientation="portrait" r:id="rId1"/>
  <headerFooter alignWithMargins="0">
    <oddHeader>&amp;R
&amp;G</oddHeader>
    <oddFooter xml:space="preserve">&amp;L&amp;8
&amp;6Copyright by Brose. Alle Rechte vorbehalten&amp;8
&amp;C&amp;8
Seite: &amp;P (&amp;A)
&amp;R&amp;8
Speicher-Dat.: &amp;D
</oddFooter>
  </headerFooter>
  <rowBreaks count="2" manualBreakCount="2">
    <brk id="63" max="16383" man="1"/>
    <brk id="125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5" name="Check Box 1">
              <controlPr defaultSize="0" autoFill="0" autoLine="0" autoPict="0">
                <anchor moveWithCells="1">
                  <from>
                    <xdr:col>6</xdr:col>
                    <xdr:colOff>9525</xdr:colOff>
                    <xdr:row>10</xdr:row>
                    <xdr:rowOff>57150</xdr:rowOff>
                  </from>
                  <to>
                    <xdr:col>6</xdr:col>
                    <xdr:colOff>209550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6" name="Check Box 2">
              <controlPr defaultSize="0" autoFill="0" autoLine="0" autoPict="0">
                <anchor moveWithCells="1">
                  <from>
                    <xdr:col>6</xdr:col>
                    <xdr:colOff>9525</xdr:colOff>
                    <xdr:row>11</xdr:row>
                    <xdr:rowOff>57150</xdr:rowOff>
                  </from>
                  <to>
                    <xdr:col>6</xdr:col>
                    <xdr:colOff>209550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7" name="Check Box 3">
              <controlPr defaultSize="0" autoFill="0" autoLine="0" autoPict="0">
                <anchor moveWithCells="1">
                  <from>
                    <xdr:col>6</xdr:col>
                    <xdr:colOff>9525</xdr:colOff>
                    <xdr:row>12</xdr:row>
                    <xdr:rowOff>57150</xdr:rowOff>
                  </from>
                  <to>
                    <xdr:col>6</xdr:col>
                    <xdr:colOff>209550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8" name="Check Box 4">
              <controlPr defaultSize="0" autoFill="0" autoLine="0" autoPict="0">
                <anchor moveWithCells="1">
                  <from>
                    <xdr:col>13</xdr:col>
                    <xdr:colOff>9525</xdr:colOff>
                    <xdr:row>10</xdr:row>
                    <xdr:rowOff>57150</xdr:rowOff>
                  </from>
                  <to>
                    <xdr:col>13</xdr:col>
                    <xdr:colOff>209550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9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60</xdr:row>
                    <xdr:rowOff>9525</xdr:rowOff>
                  </from>
                  <to>
                    <xdr:col>24</xdr:col>
                    <xdr:colOff>190500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10" name="Check Box 6">
              <controlPr defaultSize="0" autoFill="0" autoLine="0" autoPict="0">
                <anchor moveWithCells="1">
                  <from>
                    <xdr:col>27</xdr:col>
                    <xdr:colOff>19050</xdr:colOff>
                    <xdr:row>60</xdr:row>
                    <xdr:rowOff>9525</xdr:rowOff>
                  </from>
                  <to>
                    <xdr:col>27</xdr:col>
                    <xdr:colOff>209550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1" name="Check Box 7">
              <controlPr defaultSize="0" autoFill="0" autoLine="0" autoPict="0">
                <anchor moveWithCells="1">
                  <from>
                    <xdr:col>27</xdr:col>
                    <xdr:colOff>19050</xdr:colOff>
                    <xdr:row>61</xdr:row>
                    <xdr:rowOff>9525</xdr:rowOff>
                  </from>
                  <to>
                    <xdr:col>27</xdr:col>
                    <xdr:colOff>209550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2" name="Check Box 8">
              <controlPr defaultSize="0" autoFill="0" autoLine="0" autoPict="0">
                <anchor moveWithCells="1">
                  <from>
                    <xdr:col>24</xdr:col>
                    <xdr:colOff>0</xdr:colOff>
                    <xdr:row>62</xdr:row>
                    <xdr:rowOff>9525</xdr:rowOff>
                  </from>
                  <to>
                    <xdr:col>24</xdr:col>
                    <xdr:colOff>190500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3" name="Check Box 9">
              <controlPr defaultSize="0" autoFill="0" autoLine="0" autoPict="0">
                <anchor moveWithCells="1">
                  <from>
                    <xdr:col>27</xdr:col>
                    <xdr:colOff>19050</xdr:colOff>
                    <xdr:row>62</xdr:row>
                    <xdr:rowOff>9525</xdr:rowOff>
                  </from>
                  <to>
                    <xdr:col>27</xdr:col>
                    <xdr:colOff>209550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4" name="Check Box 10">
              <controlPr defaultSize="0" autoFill="0" autoLine="0" autoPict="0">
                <anchor moveWithCells="1">
                  <from>
                    <xdr:col>24</xdr:col>
                    <xdr:colOff>0</xdr:colOff>
                    <xdr:row>61</xdr:row>
                    <xdr:rowOff>9525</xdr:rowOff>
                  </from>
                  <to>
                    <xdr:col>24</xdr:col>
                    <xdr:colOff>190500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5" name="Check Box 11">
              <controlPr defaultSize="0" autoFill="0" autoLine="0" autoPict="0">
                <anchor moveWithCells="1">
                  <from>
                    <xdr:col>13</xdr:col>
                    <xdr:colOff>9525</xdr:colOff>
                    <xdr:row>11</xdr:row>
                    <xdr:rowOff>19050</xdr:rowOff>
                  </from>
                  <to>
                    <xdr:col>13</xdr:col>
                    <xdr:colOff>238125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6" name="Check Box 12">
              <controlPr defaultSize="0" autoFill="0" autoLine="0" autoPict="0">
                <anchor moveWithCells="1">
                  <from>
                    <xdr:col>13</xdr:col>
                    <xdr:colOff>38100</xdr:colOff>
                    <xdr:row>16</xdr:row>
                    <xdr:rowOff>28575</xdr:rowOff>
                  </from>
                  <to>
                    <xdr:col>13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7" name="Check Box 13">
              <controlPr defaultSize="0" autoFill="0" autoLine="0" autoPict="0">
                <anchor moveWithCells="1">
                  <from>
                    <xdr:col>13</xdr:col>
                    <xdr:colOff>38100</xdr:colOff>
                    <xdr:row>17</xdr:row>
                    <xdr:rowOff>19050</xdr:rowOff>
                  </from>
                  <to>
                    <xdr:col>13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8" name="Check Box 14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20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9" name="Check Box 15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20</xdr:col>
                    <xdr:colOff>276225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20" name="Check Box 16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20</xdr:col>
                    <xdr:colOff>276225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21" name="Check Box 17">
              <controlPr defaultSize="0" autoFill="0" autoLine="0" autoPict="0">
                <anchor moveWithCells="1">
                  <from>
                    <xdr:col>27</xdr:col>
                    <xdr:colOff>38100</xdr:colOff>
                    <xdr:row>16</xdr:row>
                    <xdr:rowOff>28575</xdr:rowOff>
                  </from>
                  <to>
                    <xdr:col>27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2" name="Check Box 18">
              <controlPr defaultSize="0" autoFill="0" autoLine="0" autoPict="0">
                <anchor moveWithCells="1">
                  <from>
                    <xdr:col>27</xdr:col>
                    <xdr:colOff>38100</xdr:colOff>
                    <xdr:row>17</xdr:row>
                    <xdr:rowOff>28575</xdr:rowOff>
                  </from>
                  <to>
                    <xdr:col>27</xdr:col>
                    <xdr:colOff>276225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3" name="Check Box 19">
              <controlPr defaultSize="0" autoFill="0" autoLine="0" autoPict="0">
                <anchor moveWithCells="1">
                  <from>
                    <xdr:col>20</xdr:col>
                    <xdr:colOff>38100</xdr:colOff>
                    <xdr:row>20</xdr:row>
                    <xdr:rowOff>28575</xdr:rowOff>
                  </from>
                  <to>
                    <xdr:col>20</xdr:col>
                    <xdr:colOff>276225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4" name="Check Box 20">
              <controlPr defaultSize="0" autoFill="0" autoLine="0" autoPict="0">
                <anchor moveWithCells="1">
                  <from>
                    <xdr:col>20</xdr:col>
                    <xdr:colOff>38100</xdr:colOff>
                    <xdr:row>21</xdr:row>
                    <xdr:rowOff>28575</xdr:rowOff>
                  </from>
                  <to>
                    <xdr:col>20</xdr:col>
                    <xdr:colOff>276225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5" name="Check Box 21">
              <controlPr defaultSize="0" autoFill="0" autoLine="0" autoPict="0">
                <anchor moveWithCells="1">
                  <from>
                    <xdr:col>6</xdr:col>
                    <xdr:colOff>38100</xdr:colOff>
                    <xdr:row>26</xdr:row>
                    <xdr:rowOff>28575</xdr:rowOff>
                  </from>
                  <to>
                    <xdr:col>6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26" name="Check Box 22">
              <controlPr defaultSize="0" autoFill="0" autoLine="0" autoPict="0">
                <anchor moveWithCells="1">
                  <from>
                    <xdr:col>6</xdr:col>
                    <xdr:colOff>38100</xdr:colOff>
                    <xdr:row>27</xdr:row>
                    <xdr:rowOff>28575</xdr:rowOff>
                  </from>
                  <to>
                    <xdr:col>6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27" name="Check Box 23">
              <controlPr defaultSize="0" autoFill="0" autoLine="0" autoPict="0">
                <anchor moveWithCells="1">
                  <from>
                    <xdr:col>6</xdr:col>
                    <xdr:colOff>38100</xdr:colOff>
                    <xdr:row>28</xdr:row>
                    <xdr:rowOff>28575</xdr:rowOff>
                  </from>
                  <to>
                    <xdr:col>6</xdr:col>
                    <xdr:colOff>276225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8" name="Check Box 24">
              <controlPr defaultSize="0" autoFill="0" autoLine="0" autoPict="0">
                <anchor moveWithCells="1">
                  <from>
                    <xdr:col>13</xdr:col>
                    <xdr:colOff>38100</xdr:colOff>
                    <xdr:row>26</xdr:row>
                    <xdr:rowOff>28575</xdr:rowOff>
                  </from>
                  <to>
                    <xdr:col>13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29" name="Check Box 25">
              <controlPr defaultSize="0" autoFill="0" autoLine="0" autoPict="0">
                <anchor moveWithCells="1">
                  <from>
                    <xdr:col>13</xdr:col>
                    <xdr:colOff>38100</xdr:colOff>
                    <xdr:row>27</xdr:row>
                    <xdr:rowOff>28575</xdr:rowOff>
                  </from>
                  <to>
                    <xdr:col>13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30" name="Check Box 26">
              <controlPr defaultSize="0" autoFill="0" autoLine="0" autoPict="0">
                <anchor moveWithCells="1">
                  <from>
                    <xdr:col>6</xdr:col>
                    <xdr:colOff>38100</xdr:colOff>
                    <xdr:row>16</xdr:row>
                    <xdr:rowOff>28575</xdr:rowOff>
                  </from>
                  <to>
                    <xdr:col>6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31" name="Check Box 27">
              <controlPr defaultSize="0" autoFill="0" autoLine="0" autoPict="0">
                <anchor moveWithCells="1">
                  <from>
                    <xdr:col>6</xdr:col>
                    <xdr:colOff>38100</xdr:colOff>
                    <xdr:row>17</xdr:row>
                    <xdr:rowOff>28575</xdr:rowOff>
                  </from>
                  <to>
                    <xdr:col>6</xdr:col>
                    <xdr:colOff>276225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32" name="Check Box 28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28575</xdr:rowOff>
                  </from>
                  <to>
                    <xdr:col>6</xdr:col>
                    <xdr:colOff>276225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33" name="Check Box 29">
              <controlPr defaultSize="0" autoFill="0" autoLine="0" autoPict="0">
                <anchor moveWithCells="1">
                  <from>
                    <xdr:col>6</xdr:col>
                    <xdr:colOff>38100</xdr:colOff>
                    <xdr:row>20</xdr:row>
                    <xdr:rowOff>28575</xdr:rowOff>
                  </from>
                  <to>
                    <xdr:col>6</xdr:col>
                    <xdr:colOff>276225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34" name="Check Box 30">
              <controlPr defaultSize="0" autoFill="0" autoLine="0" autoPict="0">
                <anchor moveWithCells="1">
                  <from>
                    <xdr:col>6</xdr:col>
                    <xdr:colOff>38100</xdr:colOff>
                    <xdr:row>21</xdr:row>
                    <xdr:rowOff>28575</xdr:rowOff>
                  </from>
                  <to>
                    <xdr:col>6</xdr:col>
                    <xdr:colOff>276225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r:id="rId35" name="Check Box 31">
              <controlPr defaultSize="0" autoFill="0" autoLine="0" autoPict="0">
                <anchor moveWithCells="1">
                  <from>
                    <xdr:col>20</xdr:col>
                    <xdr:colOff>38100</xdr:colOff>
                    <xdr:row>26</xdr:row>
                    <xdr:rowOff>28575</xdr:rowOff>
                  </from>
                  <to>
                    <xdr:col>20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r:id="rId36" name="Check Box 32">
              <controlPr defaultSize="0" autoFill="0" autoLine="0" autoPict="0">
                <anchor moveWithCells="1">
                  <from>
                    <xdr:col>20</xdr:col>
                    <xdr:colOff>38100</xdr:colOff>
                    <xdr:row>27</xdr:row>
                    <xdr:rowOff>28575</xdr:rowOff>
                  </from>
                  <to>
                    <xdr:col>20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3" r:id="rId37" name="Check Box 33">
              <controlPr defaultSize="0" autoFill="0" autoLine="0" autoPict="0">
                <anchor moveWithCells="1">
                  <from>
                    <xdr:col>20</xdr:col>
                    <xdr:colOff>38100</xdr:colOff>
                    <xdr:row>28</xdr:row>
                    <xdr:rowOff>28575</xdr:rowOff>
                  </from>
                  <to>
                    <xdr:col>20</xdr:col>
                    <xdr:colOff>276225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4" r:id="rId38" name="Check Box 34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28575</xdr:rowOff>
                  </from>
                  <to>
                    <xdr:col>20</xdr:col>
                    <xdr:colOff>276225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5" r:id="rId39" name="Check Box 35">
              <controlPr defaultSize="0" autoFill="0" autoLine="0" autoPict="0">
                <anchor moveWithCells="1">
                  <from>
                    <xdr:col>20</xdr:col>
                    <xdr:colOff>38100</xdr:colOff>
                    <xdr:row>31</xdr:row>
                    <xdr:rowOff>28575</xdr:rowOff>
                  </from>
                  <to>
                    <xdr:col>20</xdr:col>
                    <xdr:colOff>276225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6" r:id="rId40" name="Check Box 36">
              <controlPr defaultSize="0" autoFill="0" autoLine="0" autoPict="0">
                <anchor moveWithCells="1">
                  <from>
                    <xdr:col>6</xdr:col>
                    <xdr:colOff>38100</xdr:colOff>
                    <xdr:row>30</xdr:row>
                    <xdr:rowOff>28575</xdr:rowOff>
                  </from>
                  <to>
                    <xdr:col>6</xdr:col>
                    <xdr:colOff>276225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7" r:id="rId41" name="Check Box 37">
              <controlPr defaultSize="0" autoFill="0" autoLine="0" autoPict="0">
                <anchor moveWithCells="1">
                  <from>
                    <xdr:col>6</xdr:col>
                    <xdr:colOff>38100</xdr:colOff>
                    <xdr:row>31</xdr:row>
                    <xdr:rowOff>28575</xdr:rowOff>
                  </from>
                  <to>
                    <xdr:col>6</xdr:col>
                    <xdr:colOff>276225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8" r:id="rId42" name="Check Box 38">
              <controlPr defaultSize="0" autoFill="0" autoLine="0" autoPict="0">
                <anchor moveWithCells="1">
                  <from>
                    <xdr:col>27</xdr:col>
                    <xdr:colOff>38100</xdr:colOff>
                    <xdr:row>26</xdr:row>
                    <xdr:rowOff>28575</xdr:rowOff>
                  </from>
                  <to>
                    <xdr:col>27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9" r:id="rId43" name="Check Box 39">
              <controlPr defaultSize="0" autoFill="0" autoLine="0" autoPict="0">
                <anchor moveWithCells="1">
                  <from>
                    <xdr:col>27</xdr:col>
                    <xdr:colOff>38100</xdr:colOff>
                    <xdr:row>27</xdr:row>
                    <xdr:rowOff>28575</xdr:rowOff>
                  </from>
                  <to>
                    <xdr:col>27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0" r:id="rId44" name="Check Box 40">
              <controlPr defaultSize="0" autoFill="0" autoLine="0" autoPict="0">
                <anchor moveWithCells="1">
                  <from>
                    <xdr:col>6</xdr:col>
                    <xdr:colOff>38100</xdr:colOff>
                    <xdr:row>42</xdr:row>
                    <xdr:rowOff>28575</xdr:rowOff>
                  </from>
                  <to>
                    <xdr:col>6</xdr:col>
                    <xdr:colOff>276225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1" r:id="rId45" name="Check Box 41">
              <controlPr defaultSize="0" autoFill="0" autoLine="0" autoPict="0">
                <anchor moveWithCells="1">
                  <from>
                    <xdr:col>6</xdr:col>
                    <xdr:colOff>38100</xdr:colOff>
                    <xdr:row>43</xdr:row>
                    <xdr:rowOff>28575</xdr:rowOff>
                  </from>
                  <to>
                    <xdr:col>6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r:id="rId46" name="Check Box 42">
              <controlPr defaultSize="0" autoFill="0" autoLine="0" autoPict="0">
                <anchor moveWithCells="1">
                  <from>
                    <xdr:col>6</xdr:col>
                    <xdr:colOff>38100</xdr:colOff>
                    <xdr:row>44</xdr:row>
                    <xdr:rowOff>28575</xdr:rowOff>
                  </from>
                  <to>
                    <xdr:col>6</xdr:col>
                    <xdr:colOff>276225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3" r:id="rId47" name="Check Box 43">
              <controlPr defaultSize="0" autoFill="0" autoLine="0" autoPict="0">
                <anchor moveWithCells="1">
                  <from>
                    <xdr:col>6</xdr:col>
                    <xdr:colOff>38100</xdr:colOff>
                    <xdr:row>45</xdr:row>
                    <xdr:rowOff>28575</xdr:rowOff>
                  </from>
                  <to>
                    <xdr:col>6</xdr:col>
                    <xdr:colOff>276225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r:id="rId48" name="Check Box 44">
              <controlPr defaultSize="0" autoFill="0" autoLine="0" autoPict="0">
                <anchor moveWithCells="1">
                  <from>
                    <xdr:col>13</xdr:col>
                    <xdr:colOff>38100</xdr:colOff>
                    <xdr:row>42</xdr:row>
                    <xdr:rowOff>28575</xdr:rowOff>
                  </from>
                  <to>
                    <xdr:col>13</xdr:col>
                    <xdr:colOff>276225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5" r:id="rId49" name="Check Box 45">
              <controlPr defaultSize="0" autoFill="0" autoLine="0" autoPict="0">
                <anchor moveWithCells="1">
                  <from>
                    <xdr:col>13</xdr:col>
                    <xdr:colOff>38100</xdr:colOff>
                    <xdr:row>43</xdr:row>
                    <xdr:rowOff>28575</xdr:rowOff>
                  </from>
                  <to>
                    <xdr:col>13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6" r:id="rId50" name="Check Box 46">
              <controlPr defaultSize="0" autoFill="0" autoLine="0" autoPict="0">
                <anchor moveWithCells="1">
                  <from>
                    <xdr:col>13</xdr:col>
                    <xdr:colOff>38100</xdr:colOff>
                    <xdr:row>44</xdr:row>
                    <xdr:rowOff>28575</xdr:rowOff>
                  </from>
                  <to>
                    <xdr:col>13</xdr:col>
                    <xdr:colOff>276225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7" r:id="rId51" name="Check Box 47">
              <controlPr defaultSize="0" autoFill="0" autoLine="0" autoPict="0">
                <anchor moveWithCells="1">
                  <from>
                    <xdr:col>13</xdr:col>
                    <xdr:colOff>38100</xdr:colOff>
                    <xdr:row>45</xdr:row>
                    <xdr:rowOff>28575</xdr:rowOff>
                  </from>
                  <to>
                    <xdr:col>13</xdr:col>
                    <xdr:colOff>276225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8" r:id="rId52" name="Check Box 48">
              <controlPr defaultSize="0" autoFill="0" autoLine="0" autoPict="0">
                <anchor moveWithCells="1">
                  <from>
                    <xdr:col>13</xdr:col>
                    <xdr:colOff>38100</xdr:colOff>
                    <xdr:row>47</xdr:row>
                    <xdr:rowOff>28575</xdr:rowOff>
                  </from>
                  <to>
                    <xdr:col>13</xdr:col>
                    <xdr:colOff>276225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9" r:id="rId53" name="Check Box 49">
              <controlPr defaultSize="0" autoFill="0" autoLine="0" autoPict="0">
                <anchor moveWithCells="1">
                  <from>
                    <xdr:col>13</xdr:col>
                    <xdr:colOff>38100</xdr:colOff>
                    <xdr:row>48</xdr:row>
                    <xdr:rowOff>28575</xdr:rowOff>
                  </from>
                  <to>
                    <xdr:col>13</xdr:col>
                    <xdr:colOff>276225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0" r:id="rId54" name="Check Box 50">
              <controlPr defaultSize="0" autoFill="0" autoLine="0" autoPict="0">
                <anchor moveWithCells="1">
                  <from>
                    <xdr:col>13</xdr:col>
                    <xdr:colOff>38100</xdr:colOff>
                    <xdr:row>49</xdr:row>
                    <xdr:rowOff>28575</xdr:rowOff>
                  </from>
                  <to>
                    <xdr:col>13</xdr:col>
                    <xdr:colOff>276225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1" r:id="rId55" name="Check Box 51">
              <controlPr defaultSize="0" autoFill="0" autoLine="0" autoPict="0">
                <anchor moveWithCells="1">
                  <from>
                    <xdr:col>13</xdr:col>
                    <xdr:colOff>38100</xdr:colOff>
                    <xdr:row>50</xdr:row>
                    <xdr:rowOff>28575</xdr:rowOff>
                  </from>
                  <to>
                    <xdr:col>13</xdr:col>
                    <xdr:colOff>276225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2" r:id="rId56" name="Check Box 52">
              <controlPr defaultSize="0" autoFill="0" autoLine="0" autoPict="0">
                <anchor moveWithCells="1">
                  <from>
                    <xdr:col>13</xdr:col>
                    <xdr:colOff>38100</xdr:colOff>
                    <xdr:row>51</xdr:row>
                    <xdr:rowOff>28575</xdr:rowOff>
                  </from>
                  <to>
                    <xdr:col>13</xdr:col>
                    <xdr:colOff>276225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3" r:id="rId57" name="Check Box 53">
              <controlPr defaultSize="0" autoFill="0" autoLine="0" autoPict="0">
                <anchor moveWithCells="1">
                  <from>
                    <xdr:col>13</xdr:col>
                    <xdr:colOff>38100</xdr:colOff>
                    <xdr:row>52</xdr:row>
                    <xdr:rowOff>28575</xdr:rowOff>
                  </from>
                  <to>
                    <xdr:col>13</xdr:col>
                    <xdr:colOff>276225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4" r:id="rId58" name="Check Box 54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28575</xdr:rowOff>
                  </from>
                  <to>
                    <xdr:col>20</xdr:col>
                    <xdr:colOff>276225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5" r:id="rId59" name="Check Box 55">
              <controlPr defaultSize="0" autoFill="0" autoLine="0" autoPict="0">
                <anchor moveWithCells="1">
                  <from>
                    <xdr:col>20</xdr:col>
                    <xdr:colOff>38100</xdr:colOff>
                    <xdr:row>43</xdr:row>
                    <xdr:rowOff>28575</xdr:rowOff>
                  </from>
                  <to>
                    <xdr:col>20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6" r:id="rId60" name="Check Box 56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28575</xdr:rowOff>
                  </from>
                  <to>
                    <xdr:col>20</xdr:col>
                    <xdr:colOff>276225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7" r:id="rId61" name="Check Box 57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28575</xdr:rowOff>
                  </from>
                  <to>
                    <xdr:col>20</xdr:col>
                    <xdr:colOff>276225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8" r:id="rId62" name="Check Box 58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28575</xdr:rowOff>
                  </from>
                  <to>
                    <xdr:col>20</xdr:col>
                    <xdr:colOff>276225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9" r:id="rId63" name="Check Box 59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28575</xdr:rowOff>
                  </from>
                  <to>
                    <xdr:col>20</xdr:col>
                    <xdr:colOff>276225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0" r:id="rId64" name="Check Box 60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28575</xdr:rowOff>
                  </from>
                  <to>
                    <xdr:col>20</xdr:col>
                    <xdr:colOff>276225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1" r:id="rId65" name="Check Box 61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28575</xdr:rowOff>
                  </from>
                  <to>
                    <xdr:col>20</xdr:col>
                    <xdr:colOff>276225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2" r:id="rId66" name="Check Box 62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28575</xdr:rowOff>
                  </from>
                  <to>
                    <xdr:col>20</xdr:col>
                    <xdr:colOff>276225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3" r:id="rId67" name="Check Box 63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28575</xdr:rowOff>
                  </from>
                  <to>
                    <xdr:col>20</xdr:col>
                    <xdr:colOff>276225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4" r:id="rId68" name="Check Box 64">
              <controlPr defaultSize="0" autoFill="0" autoLine="0" autoPict="0">
                <anchor moveWithCells="1">
                  <from>
                    <xdr:col>13</xdr:col>
                    <xdr:colOff>38100</xdr:colOff>
                    <xdr:row>70</xdr:row>
                    <xdr:rowOff>28575</xdr:rowOff>
                  </from>
                  <to>
                    <xdr:col>13</xdr:col>
                    <xdr:colOff>276225</xdr:colOff>
                    <xdr:row>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5" r:id="rId69" name="Check Box 65">
              <controlPr defaultSize="0" autoFill="0" autoLine="0" autoPict="0">
                <anchor moveWithCells="1">
                  <from>
                    <xdr:col>13</xdr:col>
                    <xdr:colOff>38100</xdr:colOff>
                    <xdr:row>71</xdr:row>
                    <xdr:rowOff>28575</xdr:rowOff>
                  </from>
                  <to>
                    <xdr:col>13</xdr:col>
                    <xdr:colOff>276225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6" r:id="rId70" name="Check Box 66">
              <controlPr defaultSize="0" autoFill="0" autoLine="0" autoPict="0">
                <anchor moveWithCells="1">
                  <from>
                    <xdr:col>13</xdr:col>
                    <xdr:colOff>38100</xdr:colOff>
                    <xdr:row>73</xdr:row>
                    <xdr:rowOff>28575</xdr:rowOff>
                  </from>
                  <to>
                    <xdr:col>13</xdr:col>
                    <xdr:colOff>276225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7" r:id="rId71" name="Check Box 67">
              <controlPr defaultSize="0" autoFill="0" autoLine="0" autoPict="0">
                <anchor moveWithCells="1">
                  <from>
                    <xdr:col>13</xdr:col>
                    <xdr:colOff>38100</xdr:colOff>
                    <xdr:row>74</xdr:row>
                    <xdr:rowOff>28575</xdr:rowOff>
                  </from>
                  <to>
                    <xdr:col>13</xdr:col>
                    <xdr:colOff>276225</xdr:colOff>
                    <xdr:row>74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8" r:id="rId72" name="Check Box 68">
              <controlPr defaultSize="0" autoFill="0" autoLine="0" autoPict="0">
                <anchor moveWithCells="1">
                  <from>
                    <xdr:col>13</xdr:col>
                    <xdr:colOff>38100</xdr:colOff>
                    <xdr:row>76</xdr:row>
                    <xdr:rowOff>28575</xdr:rowOff>
                  </from>
                  <to>
                    <xdr:col>13</xdr:col>
                    <xdr:colOff>276225</xdr:colOff>
                    <xdr:row>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9" r:id="rId73" name="Check Box 69">
              <controlPr defaultSize="0" autoFill="0" autoLine="0" autoPict="0">
                <anchor moveWithCells="1">
                  <from>
                    <xdr:col>13</xdr:col>
                    <xdr:colOff>38100</xdr:colOff>
                    <xdr:row>77</xdr:row>
                    <xdr:rowOff>28575</xdr:rowOff>
                  </from>
                  <to>
                    <xdr:col>13</xdr:col>
                    <xdr:colOff>276225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0" r:id="rId74" name="Check Box 70">
              <controlPr defaultSize="0" autoFill="0" autoLine="0" autoPict="0">
                <anchor moveWithCells="1">
                  <from>
                    <xdr:col>20</xdr:col>
                    <xdr:colOff>38100</xdr:colOff>
                    <xdr:row>70</xdr:row>
                    <xdr:rowOff>28575</xdr:rowOff>
                  </from>
                  <to>
                    <xdr:col>20</xdr:col>
                    <xdr:colOff>276225</xdr:colOff>
                    <xdr:row>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1" r:id="rId75" name="Check Box 71">
              <controlPr defaultSize="0" autoFill="0" autoLine="0" autoPict="0">
                <anchor moveWithCells="1">
                  <from>
                    <xdr:col>20</xdr:col>
                    <xdr:colOff>38100</xdr:colOff>
                    <xdr:row>71</xdr:row>
                    <xdr:rowOff>28575</xdr:rowOff>
                  </from>
                  <to>
                    <xdr:col>20</xdr:col>
                    <xdr:colOff>276225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2" r:id="rId76" name="Check Box 72">
              <controlPr defaultSize="0" autoFill="0" autoLine="0" autoPict="0">
                <anchor moveWithCells="1">
                  <from>
                    <xdr:col>20</xdr:col>
                    <xdr:colOff>38100</xdr:colOff>
                    <xdr:row>73</xdr:row>
                    <xdr:rowOff>28575</xdr:rowOff>
                  </from>
                  <to>
                    <xdr:col>20</xdr:col>
                    <xdr:colOff>276225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3" r:id="rId77" name="Check Box 73">
              <controlPr defaultSize="0" autoFill="0" autoLine="0" autoPict="0">
                <anchor moveWithCells="1">
                  <from>
                    <xdr:col>20</xdr:col>
                    <xdr:colOff>38100</xdr:colOff>
                    <xdr:row>74</xdr:row>
                    <xdr:rowOff>28575</xdr:rowOff>
                  </from>
                  <to>
                    <xdr:col>20</xdr:col>
                    <xdr:colOff>276225</xdr:colOff>
                    <xdr:row>74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4" r:id="rId78" name="Check Box 74">
              <controlPr defaultSize="0" autoFill="0" autoLine="0" autoPict="0">
                <anchor moveWithCells="1">
                  <from>
                    <xdr:col>20</xdr:col>
                    <xdr:colOff>38100</xdr:colOff>
                    <xdr:row>76</xdr:row>
                    <xdr:rowOff>28575</xdr:rowOff>
                  </from>
                  <to>
                    <xdr:col>20</xdr:col>
                    <xdr:colOff>276225</xdr:colOff>
                    <xdr:row>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5" r:id="rId79" name="Check Box 75">
              <controlPr defaultSize="0" autoFill="0" autoLine="0" autoPict="0">
                <anchor moveWithCells="1">
                  <from>
                    <xdr:col>20</xdr:col>
                    <xdr:colOff>38100</xdr:colOff>
                    <xdr:row>77</xdr:row>
                    <xdr:rowOff>28575</xdr:rowOff>
                  </from>
                  <to>
                    <xdr:col>20</xdr:col>
                    <xdr:colOff>276225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6" r:id="rId80" name="Check Box 76">
              <controlPr defaultSize="0" autoFill="0" autoLine="0" autoPict="0">
                <anchor moveWithCells="1">
                  <from>
                    <xdr:col>6</xdr:col>
                    <xdr:colOff>38100</xdr:colOff>
                    <xdr:row>73</xdr:row>
                    <xdr:rowOff>28575</xdr:rowOff>
                  </from>
                  <to>
                    <xdr:col>6</xdr:col>
                    <xdr:colOff>276225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7" r:id="rId81" name="Check Box 77">
              <controlPr defaultSize="0" autoFill="0" autoLine="0" autoPict="0">
                <anchor moveWithCells="1">
                  <from>
                    <xdr:col>13</xdr:col>
                    <xdr:colOff>38100</xdr:colOff>
                    <xdr:row>89</xdr:row>
                    <xdr:rowOff>28575</xdr:rowOff>
                  </from>
                  <to>
                    <xdr:col>13</xdr:col>
                    <xdr:colOff>276225</xdr:colOff>
                    <xdr:row>89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8" r:id="rId82" name="Check Box 78">
              <controlPr defaultSize="0" autoFill="0" autoLine="0" autoPict="0">
                <anchor moveWithCells="1">
                  <from>
                    <xdr:col>13</xdr:col>
                    <xdr:colOff>38100</xdr:colOff>
                    <xdr:row>90</xdr:row>
                    <xdr:rowOff>28575</xdr:rowOff>
                  </from>
                  <to>
                    <xdr:col>13</xdr:col>
                    <xdr:colOff>276225</xdr:colOff>
                    <xdr:row>90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9" r:id="rId83" name="Check Box 79">
              <controlPr defaultSize="0" autoFill="0" autoLine="0" autoPict="0">
                <anchor moveWithCells="1">
                  <from>
                    <xdr:col>13</xdr:col>
                    <xdr:colOff>38100</xdr:colOff>
                    <xdr:row>91</xdr:row>
                    <xdr:rowOff>28575</xdr:rowOff>
                  </from>
                  <to>
                    <xdr:col>13</xdr:col>
                    <xdr:colOff>276225</xdr:colOff>
                    <xdr:row>91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0" r:id="rId84" name="Check Box 80">
              <controlPr defaultSize="0" autoFill="0" autoLine="0" autoPict="0">
                <anchor moveWithCells="1">
                  <from>
                    <xdr:col>13</xdr:col>
                    <xdr:colOff>38100</xdr:colOff>
                    <xdr:row>92</xdr:row>
                    <xdr:rowOff>28575</xdr:rowOff>
                  </from>
                  <to>
                    <xdr:col>13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1" r:id="rId85" name="Check Box 81">
              <controlPr defaultSize="0" autoFill="0" autoLine="0" autoPict="0">
                <anchor moveWithCells="1">
                  <from>
                    <xdr:col>13</xdr:col>
                    <xdr:colOff>38100</xdr:colOff>
                    <xdr:row>93</xdr:row>
                    <xdr:rowOff>28575</xdr:rowOff>
                  </from>
                  <to>
                    <xdr:col>13</xdr:col>
                    <xdr:colOff>276225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2" r:id="rId86" name="Check Box 82">
              <controlPr defaultSize="0" autoFill="0" autoLine="0" autoPict="0">
                <anchor moveWithCells="1">
                  <from>
                    <xdr:col>13</xdr:col>
                    <xdr:colOff>38100</xdr:colOff>
                    <xdr:row>95</xdr:row>
                    <xdr:rowOff>28575</xdr:rowOff>
                  </from>
                  <to>
                    <xdr:col>13</xdr:col>
                    <xdr:colOff>276225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3" r:id="rId87" name="Check Box 83">
              <controlPr defaultSize="0" autoFill="0" autoLine="0" autoPict="0">
                <anchor moveWithCells="1">
                  <from>
                    <xdr:col>6</xdr:col>
                    <xdr:colOff>38100</xdr:colOff>
                    <xdr:row>92</xdr:row>
                    <xdr:rowOff>28575</xdr:rowOff>
                  </from>
                  <to>
                    <xdr:col>6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4" r:id="rId88" name="Check Box 84">
              <controlPr defaultSize="0" autoFill="0" autoLine="0" autoPict="0">
                <anchor moveWithCells="1">
                  <from>
                    <xdr:col>20</xdr:col>
                    <xdr:colOff>38100</xdr:colOff>
                    <xdr:row>89</xdr:row>
                    <xdr:rowOff>28575</xdr:rowOff>
                  </from>
                  <to>
                    <xdr:col>20</xdr:col>
                    <xdr:colOff>276225</xdr:colOff>
                    <xdr:row>89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5" r:id="rId89" name="Check Box 85">
              <controlPr defaultSize="0" autoFill="0" autoLine="0" autoPict="0">
                <anchor moveWithCells="1">
                  <from>
                    <xdr:col>20</xdr:col>
                    <xdr:colOff>38100</xdr:colOff>
                    <xdr:row>90</xdr:row>
                    <xdr:rowOff>28575</xdr:rowOff>
                  </from>
                  <to>
                    <xdr:col>20</xdr:col>
                    <xdr:colOff>276225</xdr:colOff>
                    <xdr:row>90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6" r:id="rId90" name="Check Box 86">
              <controlPr defaultSize="0" autoFill="0" autoLine="0" autoPict="0">
                <anchor moveWithCells="1">
                  <from>
                    <xdr:col>20</xdr:col>
                    <xdr:colOff>38100</xdr:colOff>
                    <xdr:row>91</xdr:row>
                    <xdr:rowOff>28575</xdr:rowOff>
                  </from>
                  <to>
                    <xdr:col>20</xdr:col>
                    <xdr:colOff>276225</xdr:colOff>
                    <xdr:row>91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7" r:id="rId91" name="Check Box 87">
              <controlPr defaultSize="0" autoFill="0" autoLine="0" autoPict="0">
                <anchor moveWithCells="1">
                  <from>
                    <xdr:col>20</xdr:col>
                    <xdr:colOff>38100</xdr:colOff>
                    <xdr:row>92</xdr:row>
                    <xdr:rowOff>28575</xdr:rowOff>
                  </from>
                  <to>
                    <xdr:col>20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8" r:id="rId92" name="Check Box 88">
              <controlPr defaultSize="0" autoFill="0" autoLine="0" autoPict="0">
                <anchor moveWithCells="1">
                  <from>
                    <xdr:col>20</xdr:col>
                    <xdr:colOff>38100</xdr:colOff>
                    <xdr:row>93</xdr:row>
                    <xdr:rowOff>28575</xdr:rowOff>
                  </from>
                  <to>
                    <xdr:col>20</xdr:col>
                    <xdr:colOff>276225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9" r:id="rId93" name="Check Box 89">
              <controlPr defaultSize="0" autoFill="0" autoLine="0" autoPict="0">
                <anchor moveWithCells="1">
                  <from>
                    <xdr:col>20</xdr:col>
                    <xdr:colOff>38100</xdr:colOff>
                    <xdr:row>95</xdr:row>
                    <xdr:rowOff>28575</xdr:rowOff>
                  </from>
                  <to>
                    <xdr:col>20</xdr:col>
                    <xdr:colOff>276225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0" r:id="rId94" name="Check Box 90">
              <controlPr defaultSize="0" autoFill="0" autoLine="0" autoPict="0">
                <anchor moveWithCells="1">
                  <from>
                    <xdr:col>6</xdr:col>
                    <xdr:colOff>38100</xdr:colOff>
                    <xdr:row>108</xdr:row>
                    <xdr:rowOff>28575</xdr:rowOff>
                  </from>
                  <to>
                    <xdr:col>6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1" r:id="rId95" name="Check Box 91">
              <controlPr defaultSize="0" autoFill="0" autoLine="0" autoPict="0">
                <anchor moveWithCells="1">
                  <from>
                    <xdr:col>13</xdr:col>
                    <xdr:colOff>38100</xdr:colOff>
                    <xdr:row>106</xdr:row>
                    <xdr:rowOff>28575</xdr:rowOff>
                  </from>
                  <to>
                    <xdr:col>13</xdr:col>
                    <xdr:colOff>276225</xdr:colOff>
                    <xdr:row>106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2" r:id="rId96" name="Check Box 92">
              <controlPr defaultSize="0" autoFill="0" autoLine="0" autoPict="0">
                <anchor moveWithCells="1">
                  <from>
                    <xdr:col>13</xdr:col>
                    <xdr:colOff>38100</xdr:colOff>
                    <xdr:row>108</xdr:row>
                    <xdr:rowOff>28575</xdr:rowOff>
                  </from>
                  <to>
                    <xdr:col>13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3" r:id="rId97" name="Check Box 93">
              <controlPr defaultSize="0" autoFill="0" autoLine="0" autoPict="0">
                <anchor moveWithCells="1">
                  <from>
                    <xdr:col>13</xdr:col>
                    <xdr:colOff>38100</xdr:colOff>
                    <xdr:row>109</xdr:row>
                    <xdr:rowOff>28575</xdr:rowOff>
                  </from>
                  <to>
                    <xdr:col>13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4" r:id="rId98" name="Check Box 94">
              <controlPr defaultSize="0" autoFill="0" autoLine="0" autoPict="0">
                <anchor moveWithCells="1">
                  <from>
                    <xdr:col>13</xdr:col>
                    <xdr:colOff>38100</xdr:colOff>
                    <xdr:row>110</xdr:row>
                    <xdr:rowOff>28575</xdr:rowOff>
                  </from>
                  <to>
                    <xdr:col>13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5" r:id="rId99" name="Check Box 95">
              <controlPr defaultSize="0" autoFill="0" autoLine="0" autoPict="0">
                <anchor moveWithCells="1">
                  <from>
                    <xdr:col>20</xdr:col>
                    <xdr:colOff>38100</xdr:colOff>
                    <xdr:row>106</xdr:row>
                    <xdr:rowOff>28575</xdr:rowOff>
                  </from>
                  <to>
                    <xdr:col>20</xdr:col>
                    <xdr:colOff>276225</xdr:colOff>
                    <xdr:row>106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6" r:id="rId100" name="Check Box 96">
              <controlPr defaultSize="0" autoFill="0" autoLine="0" autoPict="0">
                <anchor moveWithCells="1">
                  <from>
                    <xdr:col>20</xdr:col>
                    <xdr:colOff>38100</xdr:colOff>
                    <xdr:row>108</xdr:row>
                    <xdr:rowOff>28575</xdr:rowOff>
                  </from>
                  <to>
                    <xdr:col>20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7" r:id="rId101" name="Check Box 97">
              <controlPr defaultSize="0" autoFill="0" autoLine="0" autoPict="0">
                <anchor moveWithCells="1">
                  <from>
                    <xdr:col>20</xdr:col>
                    <xdr:colOff>38100</xdr:colOff>
                    <xdr:row>109</xdr:row>
                    <xdr:rowOff>28575</xdr:rowOff>
                  </from>
                  <to>
                    <xdr:col>20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8" r:id="rId102" name="Check Box 98">
              <controlPr defaultSize="0" autoFill="0" autoLine="0" autoPict="0">
                <anchor moveWithCells="1">
                  <from>
                    <xdr:col>20</xdr:col>
                    <xdr:colOff>38100</xdr:colOff>
                    <xdr:row>110</xdr:row>
                    <xdr:rowOff>28575</xdr:rowOff>
                  </from>
                  <to>
                    <xdr:col>20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9" r:id="rId103" name="Check Box 99">
              <controlPr defaultSize="0" autoFill="0" autoLine="0" autoPict="0">
                <anchor moveWithCells="1">
                  <from>
                    <xdr:col>6</xdr:col>
                    <xdr:colOff>38100</xdr:colOff>
                    <xdr:row>127</xdr:row>
                    <xdr:rowOff>28575</xdr:rowOff>
                  </from>
                  <to>
                    <xdr:col>6</xdr:col>
                    <xdr:colOff>276225</xdr:colOff>
                    <xdr:row>127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0" r:id="rId104" name="Check Box 100">
              <controlPr defaultSize="0" autoFill="0" autoLine="0" autoPict="0">
                <anchor moveWithCells="1">
                  <from>
                    <xdr:col>6</xdr:col>
                    <xdr:colOff>38100</xdr:colOff>
                    <xdr:row>129</xdr:row>
                    <xdr:rowOff>28575</xdr:rowOff>
                  </from>
                  <to>
                    <xdr:col>6</xdr:col>
                    <xdr:colOff>276225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1" r:id="rId105" name="Check Box 101">
              <controlPr defaultSize="0" autoFill="0" autoLine="0" autoPict="0">
                <anchor moveWithCells="1">
                  <from>
                    <xdr:col>6</xdr:col>
                    <xdr:colOff>38100</xdr:colOff>
                    <xdr:row>130</xdr:row>
                    <xdr:rowOff>28575</xdr:rowOff>
                  </from>
                  <to>
                    <xdr:col>6</xdr:col>
                    <xdr:colOff>276225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2" r:id="rId106" name="Check Box 102">
              <controlPr defaultSize="0" autoFill="0" autoLine="0" autoPict="0">
                <anchor moveWithCells="1">
                  <from>
                    <xdr:col>6</xdr:col>
                    <xdr:colOff>38100</xdr:colOff>
                    <xdr:row>133</xdr:row>
                    <xdr:rowOff>28575</xdr:rowOff>
                  </from>
                  <to>
                    <xdr:col>6</xdr:col>
                    <xdr:colOff>276225</xdr:colOff>
                    <xdr:row>133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3" r:id="rId107" name="Check Box 103">
              <controlPr defaultSize="0" autoFill="0" autoLine="0" autoPict="0">
                <anchor moveWithCells="1">
                  <from>
                    <xdr:col>6</xdr:col>
                    <xdr:colOff>38100</xdr:colOff>
                    <xdr:row>138</xdr:row>
                    <xdr:rowOff>28575</xdr:rowOff>
                  </from>
                  <to>
                    <xdr:col>6</xdr:col>
                    <xdr:colOff>276225</xdr:colOff>
                    <xdr:row>138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4" r:id="rId108" name="Check Box 104">
              <controlPr defaultSize="0" autoFill="0" autoLine="0" autoPict="0">
                <anchor moveWithCells="1">
                  <from>
                    <xdr:col>6</xdr:col>
                    <xdr:colOff>38100</xdr:colOff>
                    <xdr:row>141</xdr:row>
                    <xdr:rowOff>28575</xdr:rowOff>
                  </from>
                  <to>
                    <xdr:col>6</xdr:col>
                    <xdr:colOff>276225</xdr:colOff>
                    <xdr:row>141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5" r:id="rId109" name="Check Box 105">
              <controlPr defaultSize="0" autoFill="0" autoLine="0" autoPict="0">
                <anchor moveWithCells="1">
                  <from>
                    <xdr:col>6</xdr:col>
                    <xdr:colOff>38100</xdr:colOff>
                    <xdr:row>144</xdr:row>
                    <xdr:rowOff>28575</xdr:rowOff>
                  </from>
                  <to>
                    <xdr:col>6</xdr:col>
                    <xdr:colOff>276225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6" r:id="rId110" name="Check Box 106">
              <controlPr defaultSize="0" autoFill="0" autoLine="0" autoPict="0">
                <anchor moveWithCells="1">
                  <from>
                    <xdr:col>6</xdr:col>
                    <xdr:colOff>38100</xdr:colOff>
                    <xdr:row>145</xdr:row>
                    <xdr:rowOff>28575</xdr:rowOff>
                  </from>
                  <to>
                    <xdr:col>6</xdr:col>
                    <xdr:colOff>276225</xdr:colOff>
                    <xdr:row>145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7" r:id="rId111" name="Check Box 107">
              <controlPr defaultSize="0" autoFill="0" autoLine="0" autoPict="0">
                <anchor moveWithCells="1">
                  <from>
                    <xdr:col>13</xdr:col>
                    <xdr:colOff>38100</xdr:colOff>
                    <xdr:row>127</xdr:row>
                    <xdr:rowOff>28575</xdr:rowOff>
                  </from>
                  <to>
                    <xdr:col>13</xdr:col>
                    <xdr:colOff>276225</xdr:colOff>
                    <xdr:row>127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8" r:id="rId112" name="Check Box 108">
              <controlPr defaultSize="0" autoFill="0" autoLine="0" autoPict="0">
                <anchor moveWithCells="1">
                  <from>
                    <xdr:col>13</xdr:col>
                    <xdr:colOff>38100</xdr:colOff>
                    <xdr:row>129</xdr:row>
                    <xdr:rowOff>28575</xdr:rowOff>
                  </from>
                  <to>
                    <xdr:col>13</xdr:col>
                    <xdr:colOff>276225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9" r:id="rId113" name="Check Box 109">
              <controlPr defaultSize="0" autoFill="0" autoLine="0" autoPict="0">
                <anchor moveWithCells="1">
                  <from>
                    <xdr:col>13</xdr:col>
                    <xdr:colOff>38100</xdr:colOff>
                    <xdr:row>130</xdr:row>
                    <xdr:rowOff>28575</xdr:rowOff>
                  </from>
                  <to>
                    <xdr:col>13</xdr:col>
                    <xdr:colOff>276225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0" r:id="rId114" name="Check Box 110">
              <controlPr defaultSize="0" autoFill="0" autoLine="0" autoPict="0">
                <anchor moveWithCells="1">
                  <from>
                    <xdr:col>13</xdr:col>
                    <xdr:colOff>38100</xdr:colOff>
                    <xdr:row>133</xdr:row>
                    <xdr:rowOff>28575</xdr:rowOff>
                  </from>
                  <to>
                    <xdr:col>13</xdr:col>
                    <xdr:colOff>276225</xdr:colOff>
                    <xdr:row>133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1" r:id="rId115" name="Check Box 111">
              <controlPr defaultSize="0" autoFill="0" autoLine="0" autoPict="0">
                <anchor moveWithCells="1">
                  <from>
                    <xdr:col>13</xdr:col>
                    <xdr:colOff>38100</xdr:colOff>
                    <xdr:row>136</xdr:row>
                    <xdr:rowOff>28575</xdr:rowOff>
                  </from>
                  <to>
                    <xdr:col>13</xdr:col>
                    <xdr:colOff>276225</xdr:colOff>
                    <xdr:row>136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2" r:id="rId116" name="Check Box 112">
              <controlPr defaultSize="0" autoFill="0" autoLine="0" autoPict="0">
                <anchor moveWithCells="1">
                  <from>
                    <xdr:col>13</xdr:col>
                    <xdr:colOff>38100</xdr:colOff>
                    <xdr:row>138</xdr:row>
                    <xdr:rowOff>28575</xdr:rowOff>
                  </from>
                  <to>
                    <xdr:col>13</xdr:col>
                    <xdr:colOff>276225</xdr:colOff>
                    <xdr:row>138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3" r:id="rId117" name="Check Box 113">
              <controlPr defaultSize="0" autoFill="0" autoLine="0" autoPict="0">
                <anchor moveWithCells="1">
                  <from>
                    <xdr:col>13</xdr:col>
                    <xdr:colOff>38100</xdr:colOff>
                    <xdr:row>141</xdr:row>
                    <xdr:rowOff>28575</xdr:rowOff>
                  </from>
                  <to>
                    <xdr:col>13</xdr:col>
                    <xdr:colOff>276225</xdr:colOff>
                    <xdr:row>141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4" r:id="rId118" name="Check Box 114">
              <controlPr defaultSize="0" autoFill="0" autoLine="0" autoPict="0">
                <anchor moveWithCells="1">
                  <from>
                    <xdr:col>13</xdr:col>
                    <xdr:colOff>38100</xdr:colOff>
                    <xdr:row>144</xdr:row>
                    <xdr:rowOff>28575</xdr:rowOff>
                  </from>
                  <to>
                    <xdr:col>13</xdr:col>
                    <xdr:colOff>276225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5" r:id="rId119" name="Check Box 115">
              <controlPr defaultSize="0" autoFill="0" autoLine="0" autoPict="0">
                <anchor moveWithCells="1">
                  <from>
                    <xdr:col>13</xdr:col>
                    <xdr:colOff>38100</xdr:colOff>
                    <xdr:row>145</xdr:row>
                    <xdr:rowOff>28575</xdr:rowOff>
                  </from>
                  <to>
                    <xdr:col>13</xdr:col>
                    <xdr:colOff>276225</xdr:colOff>
                    <xdr:row>145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6" r:id="rId120" name="Check Box 116">
              <controlPr defaultSize="0" autoFill="0" autoLine="0" autoPict="0">
                <anchor moveWithCells="1">
                  <from>
                    <xdr:col>20</xdr:col>
                    <xdr:colOff>38100</xdr:colOff>
                    <xdr:row>127</xdr:row>
                    <xdr:rowOff>28575</xdr:rowOff>
                  </from>
                  <to>
                    <xdr:col>20</xdr:col>
                    <xdr:colOff>276225</xdr:colOff>
                    <xdr:row>127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7" r:id="rId121" name="Check Box 117">
              <controlPr defaultSize="0" autoFill="0" autoLine="0" autoPict="0">
                <anchor moveWithCells="1">
                  <from>
                    <xdr:col>20</xdr:col>
                    <xdr:colOff>38100</xdr:colOff>
                    <xdr:row>129</xdr:row>
                    <xdr:rowOff>28575</xdr:rowOff>
                  </from>
                  <to>
                    <xdr:col>20</xdr:col>
                    <xdr:colOff>276225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8" r:id="rId122" name="Check Box 118">
              <controlPr defaultSize="0" autoFill="0" autoLine="0" autoPict="0">
                <anchor moveWithCells="1">
                  <from>
                    <xdr:col>20</xdr:col>
                    <xdr:colOff>38100</xdr:colOff>
                    <xdr:row>130</xdr:row>
                    <xdr:rowOff>28575</xdr:rowOff>
                  </from>
                  <to>
                    <xdr:col>20</xdr:col>
                    <xdr:colOff>276225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9" r:id="rId123" name="Check Box 119">
              <controlPr defaultSize="0" autoFill="0" autoLine="0" autoPict="0">
                <anchor moveWithCells="1">
                  <from>
                    <xdr:col>20</xdr:col>
                    <xdr:colOff>38100</xdr:colOff>
                    <xdr:row>136</xdr:row>
                    <xdr:rowOff>28575</xdr:rowOff>
                  </from>
                  <to>
                    <xdr:col>20</xdr:col>
                    <xdr:colOff>276225</xdr:colOff>
                    <xdr:row>136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0" r:id="rId124" name="Check Box 120">
              <controlPr defaultSize="0" autoFill="0" autoLine="0" autoPict="0">
                <anchor moveWithCells="1">
                  <from>
                    <xdr:col>20</xdr:col>
                    <xdr:colOff>38100</xdr:colOff>
                    <xdr:row>144</xdr:row>
                    <xdr:rowOff>28575</xdr:rowOff>
                  </from>
                  <to>
                    <xdr:col>20</xdr:col>
                    <xdr:colOff>276225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1" r:id="rId125" name="Check Box 121">
              <controlPr defaultSize="0" autoFill="0" autoLine="0" autoPict="0">
                <anchor moveWithCells="1">
                  <from>
                    <xdr:col>20</xdr:col>
                    <xdr:colOff>38100</xdr:colOff>
                    <xdr:row>145</xdr:row>
                    <xdr:rowOff>28575</xdr:rowOff>
                  </from>
                  <to>
                    <xdr:col>20</xdr:col>
                    <xdr:colOff>276225</xdr:colOff>
                    <xdr:row>145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2" r:id="rId126" name="Check Box 122">
              <controlPr defaultSize="0" autoFill="0" autoLine="0" autoPict="0">
                <anchor moveWithCells="1">
                  <from>
                    <xdr:col>13</xdr:col>
                    <xdr:colOff>38100</xdr:colOff>
                    <xdr:row>94</xdr:row>
                    <xdr:rowOff>28575</xdr:rowOff>
                  </from>
                  <to>
                    <xdr:col>13</xdr:col>
                    <xdr:colOff>276225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3" r:id="rId127" name="Check Box 123">
              <controlPr defaultSize="0" autoFill="0" autoLine="0" autoPict="0">
                <anchor moveWithCells="1">
                  <from>
                    <xdr:col>20</xdr:col>
                    <xdr:colOff>38100</xdr:colOff>
                    <xdr:row>94</xdr:row>
                    <xdr:rowOff>28575</xdr:rowOff>
                  </from>
                  <to>
                    <xdr:col>20</xdr:col>
                    <xdr:colOff>276225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4" r:id="rId128" name="Check Box 124">
              <controlPr defaultSize="0" autoFill="0" autoLine="0" autoPict="0">
                <anchor moveWithCells="1">
                  <from>
                    <xdr:col>6</xdr:col>
                    <xdr:colOff>38100</xdr:colOff>
                    <xdr:row>143</xdr:row>
                    <xdr:rowOff>28575</xdr:rowOff>
                  </from>
                  <to>
                    <xdr:col>6</xdr:col>
                    <xdr:colOff>276225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5" r:id="rId129" name="Check Box 125">
              <controlPr defaultSize="0" autoFill="0" autoLine="0" autoPict="0">
                <anchor moveWithCells="1">
                  <from>
                    <xdr:col>13</xdr:col>
                    <xdr:colOff>38100</xdr:colOff>
                    <xdr:row>143</xdr:row>
                    <xdr:rowOff>28575</xdr:rowOff>
                  </from>
                  <to>
                    <xdr:col>13</xdr:col>
                    <xdr:colOff>276225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6" r:id="rId130" name="Check Box 126">
              <controlPr defaultSize="0" autoFill="0" autoLine="0" autoPict="0">
                <anchor moveWithCells="1">
                  <from>
                    <xdr:col>20</xdr:col>
                    <xdr:colOff>38100</xdr:colOff>
                    <xdr:row>143</xdr:row>
                    <xdr:rowOff>28575</xdr:rowOff>
                  </from>
                  <to>
                    <xdr:col>20</xdr:col>
                    <xdr:colOff>276225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7" r:id="rId131" name="Check Box 127">
              <controlPr defaultSize="0" autoFill="0" autoLine="0" autoPict="0">
                <anchor moveWithCells="1">
                  <from>
                    <xdr:col>6</xdr:col>
                    <xdr:colOff>38100</xdr:colOff>
                    <xdr:row>142</xdr:row>
                    <xdr:rowOff>28575</xdr:rowOff>
                  </from>
                  <to>
                    <xdr:col>6</xdr:col>
                    <xdr:colOff>276225</xdr:colOff>
                    <xdr:row>142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8" r:id="rId132" name="Check Box 128">
              <controlPr defaultSize="0" autoFill="0" autoLine="0" autoPict="0">
                <anchor moveWithCells="1">
                  <from>
                    <xdr:col>13</xdr:col>
                    <xdr:colOff>38100</xdr:colOff>
                    <xdr:row>142</xdr:row>
                    <xdr:rowOff>28575</xdr:rowOff>
                  </from>
                  <to>
                    <xdr:col>13</xdr:col>
                    <xdr:colOff>276225</xdr:colOff>
                    <xdr:row>142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9" r:id="rId133" name="Check Box 129">
              <controlPr defaultSize="0" autoFill="0" autoLine="0" autoPict="0">
                <anchor moveWithCells="1">
                  <from>
                    <xdr:col>6</xdr:col>
                    <xdr:colOff>38100</xdr:colOff>
                    <xdr:row>131</xdr:row>
                    <xdr:rowOff>28575</xdr:rowOff>
                  </from>
                  <to>
                    <xdr:col>6</xdr:col>
                    <xdr:colOff>276225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0" r:id="rId134" name="Check Box 130">
              <controlPr defaultSize="0" autoFill="0" autoLine="0" autoPict="0">
                <anchor moveWithCells="1">
                  <from>
                    <xdr:col>13</xdr:col>
                    <xdr:colOff>38100</xdr:colOff>
                    <xdr:row>131</xdr:row>
                    <xdr:rowOff>28575</xdr:rowOff>
                  </from>
                  <to>
                    <xdr:col>13</xdr:col>
                    <xdr:colOff>276225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1" r:id="rId135" name="Check Box 131">
              <controlPr defaultSize="0" autoFill="0" autoLine="0" autoPict="0">
                <anchor moveWithCells="1">
                  <from>
                    <xdr:col>20</xdr:col>
                    <xdr:colOff>38100</xdr:colOff>
                    <xdr:row>131</xdr:row>
                    <xdr:rowOff>28575</xdr:rowOff>
                  </from>
                  <to>
                    <xdr:col>20</xdr:col>
                    <xdr:colOff>276225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2" r:id="rId136" name="Check Box 132">
              <controlPr defaultSize="0" autoFill="0" autoLine="0" autoPict="0">
                <anchor moveWithCells="1">
                  <from>
                    <xdr:col>6</xdr:col>
                    <xdr:colOff>38100</xdr:colOff>
                    <xdr:row>136</xdr:row>
                    <xdr:rowOff>28575</xdr:rowOff>
                  </from>
                  <to>
                    <xdr:col>6</xdr:col>
                    <xdr:colOff>276225</xdr:colOff>
                    <xdr:row>136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3" r:id="rId137" name="Check Box 133">
              <controlPr defaultSize="0" autoFill="0" autoLine="0" autoPict="0">
                <anchor moveWithCells="1">
                  <from>
                    <xdr:col>9</xdr:col>
                    <xdr:colOff>247650</xdr:colOff>
                    <xdr:row>126</xdr:row>
                    <xdr:rowOff>38100</xdr:rowOff>
                  </from>
                  <to>
                    <xdr:col>10</xdr:col>
                    <xdr:colOff>114300</xdr:colOff>
                    <xdr:row>126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4" r:id="rId138" name="Check Box 134">
              <controlPr defaultSize="0" autoFill="0" autoLine="0" autoPict="0">
                <anchor moveWithCells="1">
                  <from>
                    <xdr:col>10</xdr:col>
                    <xdr:colOff>333375</xdr:colOff>
                    <xdr:row>126</xdr:row>
                    <xdr:rowOff>28575</xdr:rowOff>
                  </from>
                  <to>
                    <xdr:col>11</xdr:col>
                    <xdr:colOff>200025</xdr:colOff>
                    <xdr:row>126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5" r:id="rId139" name="Check Box 135">
              <controlPr defaultSize="0" autoFill="0" autoLine="0" autoPict="0">
                <anchor moveWithCells="1">
                  <from>
                    <xdr:col>9</xdr:col>
                    <xdr:colOff>247650</xdr:colOff>
                    <xdr:row>105</xdr:row>
                    <xdr:rowOff>28575</xdr:rowOff>
                  </from>
                  <to>
                    <xdr:col>10</xdr:col>
                    <xdr:colOff>114300</xdr:colOff>
                    <xdr:row>105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6" r:id="rId140" name="Check Box 136">
              <controlPr defaultSize="0" autoFill="0" autoLine="0" autoPict="0">
                <anchor moveWithCells="1">
                  <from>
                    <xdr:col>10</xdr:col>
                    <xdr:colOff>314325</xdr:colOff>
                    <xdr:row>105</xdr:row>
                    <xdr:rowOff>19050</xdr:rowOff>
                  </from>
                  <to>
                    <xdr:col>11</xdr:col>
                    <xdr:colOff>180975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7" r:id="rId141" name="Check Box 137">
              <controlPr defaultSize="0" autoFill="0" autoLine="0" autoPict="0">
                <anchor moveWithCells="1">
                  <from>
                    <xdr:col>9</xdr:col>
                    <xdr:colOff>247650</xdr:colOff>
                    <xdr:row>88</xdr:row>
                    <xdr:rowOff>28575</xdr:rowOff>
                  </from>
                  <to>
                    <xdr:col>10</xdr:col>
                    <xdr:colOff>114300</xdr:colOff>
                    <xdr:row>88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8" r:id="rId142" name="Check Box 138">
              <controlPr defaultSize="0" autoFill="0" autoLine="0" autoPict="0">
                <anchor moveWithCells="1">
                  <from>
                    <xdr:col>10</xdr:col>
                    <xdr:colOff>314325</xdr:colOff>
                    <xdr:row>88</xdr:row>
                    <xdr:rowOff>19050</xdr:rowOff>
                  </from>
                  <to>
                    <xdr:col>11</xdr:col>
                    <xdr:colOff>180975</xdr:colOff>
                    <xdr:row>88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9" r:id="rId143" name="Check Box 139">
              <controlPr defaultSize="0" autoFill="0" autoLine="0" autoPict="0">
                <anchor moveWithCells="1">
                  <from>
                    <xdr:col>9</xdr:col>
                    <xdr:colOff>247650</xdr:colOff>
                    <xdr:row>68</xdr:row>
                    <xdr:rowOff>28575</xdr:rowOff>
                  </from>
                  <to>
                    <xdr:col>10</xdr:col>
                    <xdr:colOff>114300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0" r:id="rId144" name="Check Box 140">
              <controlPr defaultSize="0" autoFill="0" autoLine="0" autoPict="0">
                <anchor moveWithCells="1">
                  <from>
                    <xdr:col>10</xdr:col>
                    <xdr:colOff>314325</xdr:colOff>
                    <xdr:row>68</xdr:row>
                    <xdr:rowOff>19050</xdr:rowOff>
                  </from>
                  <to>
                    <xdr:col>11</xdr:col>
                    <xdr:colOff>180975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1" r:id="rId145" name="Check Box 141">
              <controlPr defaultSize="0" autoFill="0" autoLine="0" autoPict="0">
                <anchor moveWithCells="1">
                  <from>
                    <xdr:col>9</xdr:col>
                    <xdr:colOff>247650</xdr:colOff>
                    <xdr:row>41</xdr:row>
                    <xdr:rowOff>28575</xdr:rowOff>
                  </from>
                  <to>
                    <xdr:col>10</xdr:col>
                    <xdr:colOff>114300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2" r:id="rId146" name="Check Box 142">
              <controlPr defaultSize="0" autoFill="0" autoLine="0" autoPict="0">
                <anchor moveWithCells="1">
                  <from>
                    <xdr:col>10</xdr:col>
                    <xdr:colOff>314325</xdr:colOff>
                    <xdr:row>41</xdr:row>
                    <xdr:rowOff>19050</xdr:rowOff>
                  </from>
                  <to>
                    <xdr:col>11</xdr:col>
                    <xdr:colOff>180975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3" r:id="rId147" name="Check Box 143">
              <controlPr defaultSize="0" autoFill="0" autoLine="0" autoPict="0">
                <anchor moveWithCells="1">
                  <from>
                    <xdr:col>9</xdr:col>
                    <xdr:colOff>247650</xdr:colOff>
                    <xdr:row>140</xdr:row>
                    <xdr:rowOff>38100</xdr:rowOff>
                  </from>
                  <to>
                    <xdr:col>10</xdr:col>
                    <xdr:colOff>114300</xdr:colOff>
                    <xdr:row>140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4" r:id="rId148" name="Check Box 144">
              <controlPr defaultSize="0" autoFill="0" autoLine="0" autoPict="0">
                <anchor moveWithCells="1">
                  <from>
                    <xdr:col>10</xdr:col>
                    <xdr:colOff>333375</xdr:colOff>
                    <xdr:row>140</xdr:row>
                    <xdr:rowOff>28575</xdr:rowOff>
                  </from>
                  <to>
                    <xdr:col>11</xdr:col>
                    <xdr:colOff>200025</xdr:colOff>
                    <xdr:row>140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5" r:id="rId149" name="Check Box 145">
              <controlPr defaultSize="0" autoFill="0" autoLine="0" autoPict="0">
                <anchor moveWithCells="1">
                  <from>
                    <xdr:col>6</xdr:col>
                    <xdr:colOff>38100</xdr:colOff>
                    <xdr:row>69</xdr:row>
                    <xdr:rowOff>28575</xdr:rowOff>
                  </from>
                  <to>
                    <xdr:col>6</xdr:col>
                    <xdr:colOff>276225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6" r:id="rId150" name="Check Box 146">
              <controlPr defaultSize="0" autoFill="0" autoLine="0" autoPict="0">
                <anchor moveWithCells="1">
                  <from>
                    <xdr:col>13</xdr:col>
                    <xdr:colOff>38100</xdr:colOff>
                    <xdr:row>69</xdr:row>
                    <xdr:rowOff>28575</xdr:rowOff>
                  </from>
                  <to>
                    <xdr:col>13</xdr:col>
                    <xdr:colOff>276225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7" r:id="rId151" name="Check Box 147">
              <controlPr defaultSize="0" autoFill="0" autoLine="0" autoPict="0">
                <anchor moveWithCells="1">
                  <from>
                    <xdr:col>20</xdr:col>
                    <xdr:colOff>38100</xdr:colOff>
                    <xdr:row>69</xdr:row>
                    <xdr:rowOff>28575</xdr:rowOff>
                  </from>
                  <to>
                    <xdr:col>20</xdr:col>
                    <xdr:colOff>276225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8" r:id="rId152" name="Check Box 148">
              <controlPr defaultSize="0" autoFill="0" autoLine="0" autoPict="0">
                <anchor moveWithCells="1">
                  <from>
                    <xdr:col>13</xdr:col>
                    <xdr:colOff>38100</xdr:colOff>
                    <xdr:row>72</xdr:row>
                    <xdr:rowOff>28575</xdr:rowOff>
                  </from>
                  <to>
                    <xdr:col>13</xdr:col>
                    <xdr:colOff>276225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9" r:id="rId153" name="Check Box 149">
              <controlPr defaultSize="0" autoFill="0" autoLine="0" autoPict="0">
                <anchor moveWithCells="1">
                  <from>
                    <xdr:col>20</xdr:col>
                    <xdr:colOff>38100</xdr:colOff>
                    <xdr:row>72</xdr:row>
                    <xdr:rowOff>28575</xdr:rowOff>
                  </from>
                  <to>
                    <xdr:col>20</xdr:col>
                    <xdr:colOff>276225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2" r:id="rId154" name="Check Box 162">
              <controlPr defaultSize="0" autoFill="0" autoLine="0" autoPict="0">
                <anchor moveWithCells="1">
                  <from>
                    <xdr:col>13</xdr:col>
                    <xdr:colOff>38100</xdr:colOff>
                    <xdr:row>111</xdr:row>
                    <xdr:rowOff>28575</xdr:rowOff>
                  </from>
                  <to>
                    <xdr:col>13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3" r:id="rId155" name="Check Box 163">
              <controlPr defaultSize="0" autoFill="0" autoLine="0" autoPict="0">
                <anchor moveWithCells="1">
                  <from>
                    <xdr:col>20</xdr:col>
                    <xdr:colOff>38100</xdr:colOff>
                    <xdr:row>111</xdr:row>
                    <xdr:rowOff>28575</xdr:rowOff>
                  </from>
                  <to>
                    <xdr:col>20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4" r:id="rId156" name="Check Box 164">
              <controlPr defaultSize="0" autoFill="0" autoLine="0" autoPict="0">
                <anchor moveWithCells="1">
                  <from>
                    <xdr:col>13</xdr:col>
                    <xdr:colOff>38100</xdr:colOff>
                    <xdr:row>111</xdr:row>
                    <xdr:rowOff>28575</xdr:rowOff>
                  </from>
                  <to>
                    <xdr:col>13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5" r:id="rId157" name="Check Box 165">
              <controlPr defaultSize="0" autoFill="0" autoLine="0" autoPict="0">
                <anchor moveWithCells="1">
                  <from>
                    <xdr:col>20</xdr:col>
                    <xdr:colOff>38100</xdr:colOff>
                    <xdr:row>111</xdr:row>
                    <xdr:rowOff>28575</xdr:rowOff>
                  </from>
                  <to>
                    <xdr:col>20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6" r:id="rId158" name="Check Box 166">
              <controlPr defaultSize="0" autoFill="0" autoLine="0" autoPict="0">
                <anchor moveWithCells="1">
                  <from>
                    <xdr:col>13</xdr:col>
                    <xdr:colOff>38100</xdr:colOff>
                    <xdr:row>111</xdr:row>
                    <xdr:rowOff>28575</xdr:rowOff>
                  </from>
                  <to>
                    <xdr:col>13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7" r:id="rId159" name="Check Box 167">
              <controlPr defaultSize="0" autoFill="0" autoLine="0" autoPict="0">
                <anchor moveWithCells="1">
                  <from>
                    <xdr:col>20</xdr:col>
                    <xdr:colOff>38100</xdr:colOff>
                    <xdr:row>111</xdr:row>
                    <xdr:rowOff>28575</xdr:rowOff>
                  </from>
                  <to>
                    <xdr:col>20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8" r:id="rId160" name="Check Box 168">
              <controlPr defaultSize="0" autoFill="0" autoLine="0" autoPict="0">
                <anchor moveWithCells="1">
                  <from>
                    <xdr:col>13</xdr:col>
                    <xdr:colOff>38100</xdr:colOff>
                    <xdr:row>112</xdr:row>
                    <xdr:rowOff>28575</xdr:rowOff>
                  </from>
                  <to>
                    <xdr:col>13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9" r:id="rId161" name="Check Box 169">
              <controlPr defaultSize="0" autoFill="0" autoLine="0" autoPict="0">
                <anchor moveWithCells="1">
                  <from>
                    <xdr:col>20</xdr:col>
                    <xdr:colOff>38100</xdr:colOff>
                    <xdr:row>112</xdr:row>
                    <xdr:rowOff>28575</xdr:rowOff>
                  </from>
                  <to>
                    <xdr:col>20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0" r:id="rId162" name="Check Box 170">
              <controlPr defaultSize="0" autoFill="0" autoLine="0" autoPict="0">
                <anchor moveWithCells="1">
                  <from>
                    <xdr:col>13</xdr:col>
                    <xdr:colOff>38100</xdr:colOff>
                    <xdr:row>112</xdr:row>
                    <xdr:rowOff>28575</xdr:rowOff>
                  </from>
                  <to>
                    <xdr:col>13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1" r:id="rId163" name="Check Box 171">
              <controlPr defaultSize="0" autoFill="0" autoLine="0" autoPict="0">
                <anchor moveWithCells="1">
                  <from>
                    <xdr:col>20</xdr:col>
                    <xdr:colOff>38100</xdr:colOff>
                    <xdr:row>112</xdr:row>
                    <xdr:rowOff>28575</xdr:rowOff>
                  </from>
                  <to>
                    <xdr:col>20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2" r:id="rId164" name="Check Box 172">
              <controlPr defaultSize="0" autoFill="0" autoLine="0" autoPict="0">
                <anchor moveWithCells="1">
                  <from>
                    <xdr:col>13</xdr:col>
                    <xdr:colOff>38100</xdr:colOff>
                    <xdr:row>112</xdr:row>
                    <xdr:rowOff>28575</xdr:rowOff>
                  </from>
                  <to>
                    <xdr:col>13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3" r:id="rId165" name="Check Box 173">
              <controlPr defaultSize="0" autoFill="0" autoLine="0" autoPict="0">
                <anchor moveWithCells="1">
                  <from>
                    <xdr:col>20</xdr:col>
                    <xdr:colOff>38100</xdr:colOff>
                    <xdr:row>112</xdr:row>
                    <xdr:rowOff>28575</xdr:rowOff>
                  </from>
                  <to>
                    <xdr:col>20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4" r:id="rId166" name="Check Box 174">
              <controlPr defaultSize="0" autoFill="0" autoLine="0" autoPict="0">
                <anchor moveWithCells="1">
                  <from>
                    <xdr:col>13</xdr:col>
                    <xdr:colOff>38100</xdr:colOff>
                    <xdr:row>107</xdr:row>
                    <xdr:rowOff>28575</xdr:rowOff>
                  </from>
                  <to>
                    <xdr:col>13</xdr:col>
                    <xdr:colOff>276225</xdr:colOff>
                    <xdr:row>107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5" r:id="rId167" name="Check Box 175">
              <controlPr defaultSize="0" autoFill="0" autoLine="0" autoPict="0">
                <anchor moveWithCells="1">
                  <from>
                    <xdr:col>20</xdr:col>
                    <xdr:colOff>38100</xdr:colOff>
                    <xdr:row>107</xdr:row>
                    <xdr:rowOff>28575</xdr:rowOff>
                  </from>
                  <to>
                    <xdr:col>20</xdr:col>
                    <xdr:colOff>276225</xdr:colOff>
                    <xdr:row>107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6" r:id="rId168" name="Check Box 176">
              <controlPr defaultSize="0" autoFill="0" autoLine="0" autoPict="0">
                <anchor moveWithCells="1">
                  <from>
                    <xdr:col>9</xdr:col>
                    <xdr:colOff>247650</xdr:colOff>
                    <xdr:row>121</xdr:row>
                    <xdr:rowOff>28575</xdr:rowOff>
                  </from>
                  <to>
                    <xdr:col>10</xdr:col>
                    <xdr:colOff>114300</xdr:colOff>
                    <xdr:row>121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7" r:id="rId169" name="Check Box 177">
              <controlPr defaultSize="0" autoFill="0" autoLine="0" autoPict="0">
                <anchor moveWithCells="1">
                  <from>
                    <xdr:col>10</xdr:col>
                    <xdr:colOff>314325</xdr:colOff>
                    <xdr:row>121</xdr:row>
                    <xdr:rowOff>19050</xdr:rowOff>
                  </from>
                  <to>
                    <xdr:col>11</xdr:col>
                    <xdr:colOff>180975</xdr:colOff>
                    <xdr:row>121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8" r:id="rId170" name="Check Box 178">
              <controlPr defaultSize="0" autoFill="0" autoLine="0" autoPict="0">
                <anchor moveWithCells="1">
                  <from>
                    <xdr:col>13</xdr:col>
                    <xdr:colOff>38100</xdr:colOff>
                    <xdr:row>75</xdr:row>
                    <xdr:rowOff>28575</xdr:rowOff>
                  </from>
                  <to>
                    <xdr:col>13</xdr:col>
                    <xdr:colOff>276225</xdr:colOff>
                    <xdr:row>75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9" r:id="rId171" name="Check Box 179">
              <controlPr defaultSize="0" autoFill="0" autoLine="0" autoPict="0">
                <anchor moveWithCells="1">
                  <from>
                    <xdr:col>20</xdr:col>
                    <xdr:colOff>38100</xdr:colOff>
                    <xdr:row>75</xdr:row>
                    <xdr:rowOff>28575</xdr:rowOff>
                  </from>
                  <to>
                    <xdr:col>20</xdr:col>
                    <xdr:colOff>276225</xdr:colOff>
                    <xdr:row>75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0" r:id="rId172" name="Check Box 180">
              <controlPr defaultSize="0" autoFill="0" autoLine="0" autoPict="0">
                <anchor moveWithCells="1">
                  <from>
                    <xdr:col>13</xdr:col>
                    <xdr:colOff>38100</xdr:colOff>
                    <xdr:row>46</xdr:row>
                    <xdr:rowOff>28575</xdr:rowOff>
                  </from>
                  <to>
                    <xdr:col>13</xdr:col>
                    <xdr:colOff>276225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1" r:id="rId173" name="Check Box 181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28575</xdr:rowOff>
                  </from>
                  <to>
                    <xdr:col>20</xdr:col>
                    <xdr:colOff>276225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4" r:id="rId174" name="Check Box 184">
              <controlPr defaultSize="0" autoFill="0" autoLine="0" autoPict="0">
                <anchor moveWithCells="1">
                  <from>
                    <xdr:col>13</xdr:col>
                    <xdr:colOff>38100</xdr:colOff>
                    <xdr:row>32</xdr:row>
                    <xdr:rowOff>28575</xdr:rowOff>
                  </from>
                  <to>
                    <xdr:col>13</xdr:col>
                    <xdr:colOff>276225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5" r:id="rId175" name="Check Box 185">
              <controlPr defaultSize="0" autoFill="0" autoLine="0" autoPict="0">
                <anchor moveWithCells="1">
                  <from>
                    <xdr:col>6</xdr:col>
                    <xdr:colOff>38100</xdr:colOff>
                    <xdr:row>32</xdr:row>
                    <xdr:rowOff>28575</xdr:rowOff>
                  </from>
                  <to>
                    <xdr:col>6</xdr:col>
                    <xdr:colOff>276225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8" r:id="rId176" name="Check Box 188">
              <controlPr defaultSize="0" autoFill="0" autoLine="0" autoPict="0">
                <anchor moveWithCells="1">
                  <from>
                    <xdr:col>13</xdr:col>
                    <xdr:colOff>38100</xdr:colOff>
                    <xdr:row>22</xdr:row>
                    <xdr:rowOff>28575</xdr:rowOff>
                  </from>
                  <to>
                    <xdr:col>13</xdr:col>
                    <xdr:colOff>276225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9" r:id="rId177" name="Check Box 189">
              <controlPr defaultSize="0" autoFill="0" autoLine="0" autoPict="0">
                <anchor moveWithCells="1">
                  <from>
                    <xdr:col>6</xdr:col>
                    <xdr:colOff>38100</xdr:colOff>
                    <xdr:row>22</xdr:row>
                    <xdr:rowOff>28575</xdr:rowOff>
                  </from>
                  <to>
                    <xdr:col>6</xdr:col>
                    <xdr:colOff>276225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0" r:id="rId178" name="Check Box 190">
              <controlPr defaultSize="0" autoFill="0" autoLine="0" autoPict="0">
                <anchor moveWithCells="1">
                  <from>
                    <xdr:col>27</xdr:col>
                    <xdr:colOff>38100</xdr:colOff>
                    <xdr:row>22</xdr:row>
                    <xdr:rowOff>28575</xdr:rowOff>
                  </from>
                  <to>
                    <xdr:col>27</xdr:col>
                    <xdr:colOff>276225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1" r:id="rId179" name="Check Box 191">
              <controlPr defaultSize="0" autoFill="0" autoLine="0" autoPict="0">
                <anchor moveWithCells="1">
                  <from>
                    <xdr:col>20</xdr:col>
                    <xdr:colOff>38100</xdr:colOff>
                    <xdr:row>22</xdr:row>
                    <xdr:rowOff>28575</xdr:rowOff>
                  </from>
                  <to>
                    <xdr:col>20</xdr:col>
                    <xdr:colOff>276225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2" r:id="rId180" name="Check Box 192">
              <controlPr defaultSize="0" autoFill="0" autoLine="0" autoPict="0">
                <anchor moveWithCells="1">
                  <from>
                    <xdr:col>27</xdr:col>
                    <xdr:colOff>38100</xdr:colOff>
                    <xdr:row>32</xdr:row>
                    <xdr:rowOff>28575</xdr:rowOff>
                  </from>
                  <to>
                    <xdr:col>27</xdr:col>
                    <xdr:colOff>276225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3" r:id="rId181" name="Check Box 193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28575</xdr:rowOff>
                  </from>
                  <to>
                    <xdr:col>20</xdr:col>
                    <xdr:colOff>276225</xdr:colOff>
                    <xdr:row>32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25D52-551E-4CDE-95DB-A1B47268F5E7}">
  <sheetPr>
    <tabColor indexed="44"/>
    <outlinePr summaryBelow="0" summaryRight="0"/>
  </sheetPr>
  <dimension ref="A1:BF249"/>
  <sheetViews>
    <sheetView showGridLines="0" topLeftCell="A90" zoomScale="130" zoomScaleNormal="130" zoomScaleSheetLayoutView="100" workbookViewId="0">
      <selection activeCell="AV29" sqref="AV29"/>
    </sheetView>
  </sheetViews>
  <sheetFormatPr baseColWidth="10" defaultColWidth="11" defaultRowHeight="12.75" x14ac:dyDescent="0.2"/>
  <cols>
    <col min="1" max="1" width="1.5" style="3" customWidth="1"/>
    <col min="2" max="10" width="4.375" style="1" customWidth="1"/>
    <col min="11" max="11" width="4.875" style="1" customWidth="1"/>
    <col min="12" max="12" width="4.375" style="1" customWidth="1"/>
    <col min="13" max="13" width="4.375" style="13" customWidth="1"/>
    <col min="14" max="14" width="4.375" style="1" customWidth="1"/>
    <col min="15" max="15" width="4.125" style="2" customWidth="1"/>
    <col min="16" max="28" width="4.375" style="1" customWidth="1"/>
    <col min="29" max="29" width="1.25" style="1" customWidth="1"/>
    <col min="30" max="30" width="5.75" style="1" customWidth="1" collapsed="1"/>
    <col min="31" max="31" width="6" style="11" hidden="1" customWidth="1"/>
    <col min="32" max="36" width="6" style="1" hidden="1" customWidth="1"/>
    <col min="37" max="37" width="7" style="1" hidden="1" customWidth="1"/>
    <col min="38" max="39" width="6" style="1" hidden="1" customWidth="1"/>
    <col min="40" max="41" width="7.75" style="1" hidden="1" customWidth="1"/>
    <col min="42" max="44" width="6" style="1" hidden="1" customWidth="1"/>
    <col min="45" max="45" width="3.75" style="1" customWidth="1"/>
    <col min="46" max="16384" width="11" style="1"/>
  </cols>
  <sheetData>
    <row r="1" spans="1:38" x14ac:dyDescent="0.2"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9"/>
      <c r="N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</row>
    <row r="2" spans="1:38" x14ac:dyDescent="0.2"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9"/>
      <c r="N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</row>
    <row r="3" spans="1:38" ht="25.5" customHeight="1" x14ac:dyDescent="0.2">
      <c r="A3" s="50"/>
      <c r="B3" s="105" t="s">
        <v>2330</v>
      </c>
      <c r="C3" s="480"/>
      <c r="D3" s="480"/>
      <c r="E3" s="480"/>
      <c r="F3" s="480"/>
      <c r="G3" s="480"/>
      <c r="H3" s="106"/>
      <c r="I3" s="54"/>
      <c r="J3" s="54"/>
      <c r="K3" s="54"/>
      <c r="L3" s="54"/>
      <c r="M3" s="55"/>
      <c r="N3" s="54"/>
      <c r="O3" s="56"/>
      <c r="P3" s="629" t="s">
        <v>2542</v>
      </c>
      <c r="Q3" s="555"/>
      <c r="R3" s="555"/>
      <c r="S3" s="555"/>
      <c r="T3" s="555"/>
      <c r="U3" s="107"/>
      <c r="V3" s="107"/>
      <c r="W3" s="108"/>
      <c r="X3" s="109"/>
      <c r="Y3" s="60"/>
      <c r="Z3" s="60"/>
      <c r="AA3" s="60"/>
      <c r="AB3" s="60"/>
      <c r="AC3" s="17"/>
      <c r="AE3" s="86"/>
    </row>
    <row r="4" spans="1:38" ht="98.25" customHeight="1" x14ac:dyDescent="0.2">
      <c r="A4" s="50"/>
      <c r="B4" s="774" t="s">
        <v>2331</v>
      </c>
      <c r="C4" s="774"/>
      <c r="D4" s="774"/>
      <c r="E4" s="774"/>
      <c r="F4" s="774"/>
      <c r="G4" s="774"/>
      <c r="H4" s="774"/>
      <c r="I4" s="774"/>
      <c r="J4" s="774"/>
      <c r="K4" s="774"/>
      <c r="L4" s="774"/>
      <c r="M4" s="774"/>
      <c r="N4" s="774"/>
      <c r="O4" s="53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  <c r="AC4" s="17"/>
      <c r="AE4" s="86"/>
    </row>
    <row r="5" spans="1:38" ht="19.5" customHeight="1" x14ac:dyDescent="0.2">
      <c r="A5" s="51"/>
      <c r="B5" s="472" t="s">
        <v>2332</v>
      </c>
      <c r="C5" s="110"/>
      <c r="D5" s="110"/>
      <c r="E5" s="110"/>
      <c r="F5" s="810"/>
      <c r="G5" s="810"/>
      <c r="H5" s="810"/>
      <c r="I5" s="810"/>
      <c r="J5" s="810"/>
      <c r="K5" s="810"/>
      <c r="L5" s="810"/>
      <c r="M5" s="810"/>
      <c r="N5" s="810"/>
      <c r="O5" s="111"/>
      <c r="P5" s="474" t="s">
        <v>2333</v>
      </c>
      <c r="Q5" s="112"/>
      <c r="R5" s="112"/>
      <c r="S5" s="113"/>
      <c r="T5" s="710"/>
      <c r="U5" s="710"/>
      <c r="V5" s="710"/>
      <c r="W5" s="710"/>
      <c r="X5" s="710"/>
      <c r="Y5" s="710"/>
      <c r="Z5" s="710"/>
      <c r="AA5" s="710"/>
      <c r="AB5" s="710"/>
      <c r="AC5" s="17"/>
      <c r="AE5" s="87"/>
    </row>
    <row r="6" spans="1:38" ht="19.5" customHeight="1" x14ac:dyDescent="0.2">
      <c r="A6" s="51"/>
      <c r="B6" s="480" t="s">
        <v>2543</v>
      </c>
      <c r="C6" s="565"/>
      <c r="D6" s="565"/>
      <c r="E6" s="565"/>
      <c r="F6" s="560"/>
      <c r="G6" s="560"/>
      <c r="H6" s="560"/>
      <c r="I6" s="560"/>
      <c r="J6" s="560"/>
      <c r="K6" s="560"/>
      <c r="L6" s="560"/>
      <c r="M6" s="560"/>
      <c r="N6" s="560"/>
      <c r="O6" s="111"/>
      <c r="P6" s="481" t="s">
        <v>2335</v>
      </c>
      <c r="Q6" s="111"/>
      <c r="R6" s="111"/>
      <c r="S6" s="566"/>
      <c r="T6" s="563"/>
      <c r="U6" s="563"/>
      <c r="V6" s="563"/>
      <c r="W6" s="563"/>
      <c r="X6" s="563"/>
      <c r="Y6" s="563"/>
      <c r="Z6" s="563"/>
      <c r="AA6" s="563"/>
      <c r="AB6" s="563"/>
      <c r="AC6" s="17"/>
      <c r="AE6" s="87"/>
    </row>
    <row r="7" spans="1:38" ht="19.5" customHeight="1" x14ac:dyDescent="0.2">
      <c r="A7" s="51"/>
      <c r="B7" s="473" t="s">
        <v>2334</v>
      </c>
      <c r="C7" s="114"/>
      <c r="D7" s="114"/>
      <c r="E7" s="114"/>
      <c r="F7" s="811"/>
      <c r="G7" s="811"/>
      <c r="H7" s="811"/>
      <c r="I7" s="811"/>
      <c r="J7" s="811"/>
      <c r="K7" s="811"/>
      <c r="L7" s="811"/>
      <c r="M7" s="811"/>
      <c r="N7" s="811"/>
      <c r="O7" s="115"/>
      <c r="P7" s="478" t="s">
        <v>2329</v>
      </c>
      <c r="Q7" s="116"/>
      <c r="R7" s="116"/>
      <c r="S7" s="117"/>
      <c r="T7" s="812"/>
      <c r="U7" s="812"/>
      <c r="V7" s="812"/>
      <c r="W7" s="812"/>
      <c r="X7" s="812"/>
      <c r="Y7" s="812"/>
      <c r="Z7" s="812"/>
      <c r="AA7" s="812"/>
      <c r="AB7" s="812"/>
      <c r="AC7" s="17"/>
      <c r="AE7" s="87"/>
    </row>
    <row r="8" spans="1:38" ht="17.25" customHeight="1" x14ac:dyDescent="0.2">
      <c r="A8" s="50"/>
      <c r="B8" s="475" t="s">
        <v>2495</v>
      </c>
      <c r="C8" s="118"/>
      <c r="D8" s="119"/>
      <c r="E8" s="57"/>
      <c r="F8" s="813"/>
      <c r="G8" s="813"/>
      <c r="H8" s="813"/>
      <c r="I8" s="813"/>
      <c r="J8" s="813"/>
      <c r="K8" s="813"/>
      <c r="L8" s="813"/>
      <c r="M8" s="813"/>
      <c r="N8" s="813"/>
      <c r="O8" s="53"/>
      <c r="P8" s="483"/>
      <c r="Q8" s="120"/>
      <c r="R8" s="121"/>
      <c r="S8" s="122"/>
      <c r="T8" s="814"/>
      <c r="U8" s="814"/>
      <c r="V8" s="814"/>
      <c r="W8" s="814"/>
      <c r="X8" s="814"/>
      <c r="Y8" s="814"/>
      <c r="Z8" s="814"/>
      <c r="AA8" s="814"/>
      <c r="AB8" s="814"/>
      <c r="AC8" s="17"/>
      <c r="AE8" s="100" t="s">
        <v>1276</v>
      </c>
      <c r="AF8" s="89"/>
      <c r="AG8" s="89"/>
      <c r="AH8" s="89"/>
      <c r="AI8" s="89"/>
    </row>
    <row r="9" spans="1:38" ht="9.75" customHeight="1" x14ac:dyDescent="0.2">
      <c r="A9" s="50"/>
      <c r="B9" s="808"/>
      <c r="C9" s="808"/>
      <c r="D9" s="808"/>
      <c r="E9" s="808"/>
      <c r="F9" s="809"/>
      <c r="G9" s="809"/>
      <c r="H9" s="809"/>
      <c r="I9" s="809"/>
      <c r="J9" s="809"/>
      <c r="K9" s="484"/>
      <c r="L9" s="480"/>
      <c r="M9" s="482"/>
      <c r="N9" s="480"/>
      <c r="O9" s="53"/>
      <c r="P9" s="480"/>
      <c r="Q9" s="480"/>
      <c r="R9" s="480"/>
      <c r="S9" s="480"/>
      <c r="T9" s="480"/>
      <c r="U9" s="480"/>
      <c r="V9" s="480"/>
      <c r="W9" s="480"/>
      <c r="X9" s="480"/>
      <c r="Y9" s="480"/>
      <c r="Z9" s="480"/>
      <c r="AA9" s="480"/>
      <c r="AB9" s="480"/>
      <c r="AC9" s="17"/>
      <c r="AE9" s="101"/>
      <c r="AF9" s="89"/>
      <c r="AG9" s="89"/>
      <c r="AH9" s="89"/>
      <c r="AI9" s="89"/>
    </row>
    <row r="10" spans="1:38" ht="19.5" customHeight="1" x14ac:dyDescent="0.2">
      <c r="A10" s="50"/>
      <c r="B10" s="124" t="s">
        <v>2336</v>
      </c>
      <c r="C10" s="114"/>
      <c r="D10" s="114"/>
      <c r="E10" s="114"/>
      <c r="F10" s="465"/>
      <c r="G10" s="465"/>
      <c r="H10" s="465"/>
      <c r="I10" s="465"/>
      <c r="J10" s="465"/>
      <c r="K10" s="465"/>
      <c r="L10" s="465"/>
      <c r="M10" s="122"/>
      <c r="N10" s="465"/>
      <c r="O10" s="53"/>
      <c r="P10" s="124" t="s">
        <v>2337</v>
      </c>
      <c r="Q10" s="114"/>
      <c r="R10" s="114"/>
      <c r="S10" s="114"/>
      <c r="T10" s="465"/>
      <c r="U10" s="465"/>
      <c r="V10" s="465"/>
      <c r="W10" s="465"/>
      <c r="X10" s="465"/>
      <c r="Y10" s="465"/>
      <c r="Z10" s="465"/>
      <c r="AA10" s="122"/>
      <c r="AB10" s="465"/>
      <c r="AC10" s="17"/>
      <c r="AE10" s="101"/>
      <c r="AF10" s="88">
        <v>1</v>
      </c>
      <c r="AG10" s="88">
        <v>2</v>
      </c>
      <c r="AH10" s="88">
        <v>3</v>
      </c>
      <c r="AI10" s="88">
        <v>4</v>
      </c>
    </row>
    <row r="11" spans="1:38" ht="19.5" customHeight="1" x14ac:dyDescent="0.2">
      <c r="A11" s="50"/>
      <c r="B11" s="57" t="s">
        <v>2338</v>
      </c>
      <c r="C11" s="126"/>
      <c r="D11" s="126"/>
      <c r="E11" s="126"/>
      <c r="F11" s="127"/>
      <c r="G11" s="49"/>
      <c r="H11" s="128"/>
      <c r="I11" s="129" t="s">
        <v>2339</v>
      </c>
      <c r="J11" s="129"/>
      <c r="K11" s="129"/>
      <c r="L11" s="129"/>
      <c r="M11" s="127"/>
      <c r="N11" s="49"/>
      <c r="O11" s="130"/>
      <c r="P11" s="131" t="s">
        <v>2340</v>
      </c>
      <c r="Q11" s="132"/>
      <c r="R11" s="133"/>
      <c r="S11" s="131"/>
      <c r="T11" s="133"/>
      <c r="U11" s="133"/>
      <c r="V11" s="133"/>
      <c r="W11" s="128"/>
      <c r="X11" s="699"/>
      <c r="Y11" s="699"/>
      <c r="Z11" s="699"/>
      <c r="AA11" s="699"/>
      <c r="AB11" s="131" t="s">
        <v>2341</v>
      </c>
      <c r="AC11" s="17"/>
      <c r="AE11" s="102" t="s">
        <v>1949</v>
      </c>
      <c r="AF11" s="90" t="b">
        <v>0</v>
      </c>
      <c r="AG11" s="90" t="b">
        <v>0</v>
      </c>
      <c r="AH11" s="95"/>
      <c r="AI11" s="89"/>
      <c r="AJ11" s="89"/>
      <c r="AK11" s="89" t="s">
        <v>1406</v>
      </c>
      <c r="AL11" s="89"/>
    </row>
    <row r="12" spans="1:38" ht="19.5" customHeight="1" x14ac:dyDescent="0.2">
      <c r="A12" s="50"/>
      <c r="B12" s="57" t="s">
        <v>2342</v>
      </c>
      <c r="C12" s="126"/>
      <c r="D12" s="126"/>
      <c r="E12" s="126"/>
      <c r="F12" s="128"/>
      <c r="G12" s="128"/>
      <c r="H12" s="128"/>
      <c r="I12" s="119" t="s">
        <v>2343</v>
      </c>
      <c r="J12" s="134"/>
      <c r="K12" s="134"/>
      <c r="L12" s="134"/>
      <c r="M12" s="128"/>
      <c r="N12" s="128"/>
      <c r="O12" s="130"/>
      <c r="P12" s="131" t="s">
        <v>2344</v>
      </c>
      <c r="Q12" s="132"/>
      <c r="R12" s="133"/>
      <c r="S12" s="131"/>
      <c r="T12" s="133"/>
      <c r="U12" s="133"/>
      <c r="V12" s="133"/>
      <c r="W12" s="128"/>
      <c r="X12" s="701"/>
      <c r="Y12" s="701"/>
      <c r="Z12" s="701"/>
      <c r="AA12" s="701"/>
      <c r="AB12" s="131" t="s">
        <v>2341</v>
      </c>
      <c r="AC12" s="17"/>
      <c r="AE12" s="102" t="s">
        <v>1950</v>
      </c>
      <c r="AF12" s="90" t="b">
        <v>0</v>
      </c>
      <c r="AG12" s="90" t="b">
        <v>0</v>
      </c>
      <c r="AH12" s="95"/>
      <c r="AI12" s="89"/>
      <c r="AJ12" s="89"/>
      <c r="AK12" s="91" t="s">
        <v>1407</v>
      </c>
      <c r="AL12" s="90" t="b">
        <f>IF(OR('Machining data CHN'!AF13=TRUE,'Machining data CHN'!AG12=TRUE),TRUE,FALSE)</f>
        <v>0</v>
      </c>
    </row>
    <row r="13" spans="1:38" ht="19.5" customHeight="1" x14ac:dyDescent="0.2">
      <c r="A13" s="50"/>
      <c r="B13" s="57" t="s">
        <v>2345</v>
      </c>
      <c r="C13" s="126"/>
      <c r="D13" s="126"/>
      <c r="E13" s="126"/>
      <c r="F13" s="128"/>
      <c r="G13" s="128"/>
      <c r="H13" s="127"/>
      <c r="I13" s="667"/>
      <c r="J13" s="667"/>
      <c r="K13" s="667"/>
      <c r="L13" s="667"/>
      <c r="M13" s="667"/>
      <c r="N13" s="667"/>
      <c r="O13" s="130"/>
      <c r="P13" s="57"/>
      <c r="Q13" s="57"/>
      <c r="R13" s="57"/>
      <c r="S13" s="135"/>
      <c r="T13" s="135"/>
      <c r="U13" s="126"/>
      <c r="V13" s="57"/>
      <c r="W13" s="127"/>
      <c r="X13" s="782"/>
      <c r="Y13" s="782"/>
      <c r="Z13" s="783"/>
      <c r="AA13" s="783"/>
      <c r="AB13" s="783"/>
      <c r="AC13" s="17"/>
      <c r="AE13" s="102" t="s">
        <v>1951</v>
      </c>
      <c r="AF13" s="90" t="b">
        <v>0</v>
      </c>
      <c r="AG13" s="90" t="b">
        <v>0</v>
      </c>
      <c r="AH13" s="95"/>
      <c r="AI13" s="89"/>
      <c r="AJ13" s="89"/>
      <c r="AK13" s="91" t="s">
        <v>1408</v>
      </c>
      <c r="AL13" s="90" t="e">
        <f>IF(OR('Machining data CHN'!AF11=TRUE,'Machining data CHN'!AF12=TRUE,'Machining data CHN'!#REF!=TRUE,'Machining data CHN'!#REF!=TRUE,'Machining data CHN'!AG11=TRUE,'Machining data CHN'!AG13=TRUE,'Machining data CHN'!AG14=TRUE,),FALSE,TRUE)</f>
        <v>#REF!</v>
      </c>
    </row>
    <row r="14" spans="1:38" ht="15.75" customHeight="1" x14ac:dyDescent="0.2">
      <c r="A14" s="50"/>
      <c r="B14" s="717"/>
      <c r="C14" s="717"/>
      <c r="D14" s="717"/>
      <c r="E14" s="717"/>
      <c r="F14" s="717"/>
      <c r="G14" s="717"/>
      <c r="H14" s="717"/>
      <c r="I14" s="717"/>
      <c r="J14" s="717"/>
      <c r="K14" s="717"/>
      <c r="L14" s="717"/>
      <c r="M14" s="717"/>
      <c r="N14" s="717"/>
      <c r="O14" s="717"/>
      <c r="P14" s="717"/>
      <c r="Q14" s="717"/>
      <c r="R14" s="717"/>
      <c r="S14" s="717"/>
      <c r="T14" s="717"/>
      <c r="U14" s="717"/>
      <c r="V14" s="717"/>
      <c r="W14" s="717"/>
      <c r="X14" s="717"/>
      <c r="Y14" s="717"/>
      <c r="Z14" s="717"/>
      <c r="AA14" s="717"/>
      <c r="AB14" s="717"/>
      <c r="AC14" s="717"/>
      <c r="AE14" s="102" t="s">
        <v>1952</v>
      </c>
      <c r="AF14" s="90" t="b">
        <f>FALSE</f>
        <v>0</v>
      </c>
      <c r="AG14" s="90" t="b">
        <f>FALSE</f>
        <v>0</v>
      </c>
      <c r="AH14" s="95"/>
      <c r="AI14" s="89"/>
      <c r="AJ14" s="89"/>
      <c r="AK14" s="91" t="s">
        <v>1409</v>
      </c>
      <c r="AL14" s="90" t="b">
        <f>IF('Machining data CHN'!F14="",FALSE,TRUE)</f>
        <v>0</v>
      </c>
    </row>
    <row r="15" spans="1:38" ht="19.5" customHeight="1" x14ac:dyDescent="0.2">
      <c r="A15" s="50"/>
      <c r="B15" s="124" t="s">
        <v>2346</v>
      </c>
      <c r="C15" s="114"/>
      <c r="D15" s="114"/>
      <c r="E15" s="114"/>
      <c r="F15" s="465"/>
      <c r="G15" s="465"/>
      <c r="H15" s="465"/>
      <c r="I15" s="465"/>
      <c r="J15" s="465"/>
      <c r="K15" s="465"/>
      <c r="L15" s="465"/>
      <c r="M15" s="122"/>
      <c r="N15" s="465"/>
      <c r="O15" s="109"/>
      <c r="P15" s="124" t="s">
        <v>2347</v>
      </c>
      <c r="Q15" s="114"/>
      <c r="R15" s="114"/>
      <c r="S15" s="114"/>
      <c r="T15" s="465"/>
      <c r="U15" s="465"/>
      <c r="V15" s="465"/>
      <c r="W15" s="465"/>
      <c r="X15" s="465"/>
      <c r="Y15" s="465"/>
      <c r="Z15" s="465"/>
      <c r="AA15" s="122"/>
      <c r="AB15" s="465"/>
      <c r="AC15" s="17"/>
      <c r="AE15" s="102" t="s">
        <v>1290</v>
      </c>
      <c r="AF15" s="89"/>
      <c r="AG15" s="89"/>
      <c r="AH15" s="89"/>
      <c r="AI15" s="89"/>
    </row>
    <row r="16" spans="1:38" ht="19.5" customHeight="1" x14ac:dyDescent="0.2">
      <c r="A16" s="50"/>
      <c r="B16" s="772" t="s">
        <v>2348</v>
      </c>
      <c r="C16" s="772"/>
      <c r="D16" s="772"/>
      <c r="E16" s="772"/>
      <c r="F16" s="772"/>
      <c r="G16" s="772"/>
      <c r="H16" s="772"/>
      <c r="I16" s="772"/>
      <c r="J16" s="772"/>
      <c r="K16" s="772"/>
      <c r="L16" s="772"/>
      <c r="M16" s="772"/>
      <c r="N16" s="772"/>
      <c r="O16" s="109"/>
      <c r="P16" s="772" t="s">
        <v>2348</v>
      </c>
      <c r="Q16" s="772"/>
      <c r="R16" s="772"/>
      <c r="S16" s="772"/>
      <c r="T16" s="772"/>
      <c r="U16" s="772"/>
      <c r="V16" s="772"/>
      <c r="W16" s="772"/>
      <c r="X16" s="772"/>
      <c r="Y16" s="772"/>
      <c r="Z16" s="772"/>
      <c r="AA16" s="772"/>
      <c r="AB16" s="772"/>
      <c r="AC16" s="17"/>
      <c r="AE16" s="102" t="s">
        <v>1291</v>
      </c>
      <c r="AF16" s="89"/>
      <c r="AG16" s="89"/>
      <c r="AH16" s="90" t="b">
        <f>FALSE</f>
        <v>0</v>
      </c>
      <c r="AI16" s="90" t="b">
        <v>0</v>
      </c>
    </row>
    <row r="17" spans="1:35" ht="19.5" customHeight="1" x14ac:dyDescent="0.2">
      <c r="A17" s="50"/>
      <c r="B17" s="131" t="s">
        <v>2349</v>
      </c>
      <c r="C17" s="132"/>
      <c r="D17" s="133"/>
      <c r="E17" s="131"/>
      <c r="F17" s="136"/>
      <c r="G17" s="49"/>
      <c r="H17" s="133"/>
      <c r="I17" s="131" t="s">
        <v>2350</v>
      </c>
      <c r="J17" s="133"/>
      <c r="K17" s="133"/>
      <c r="L17" s="133"/>
      <c r="M17" s="128"/>
      <c r="N17" s="128"/>
      <c r="O17" s="109"/>
      <c r="P17" s="131" t="s">
        <v>2349</v>
      </c>
      <c r="Q17" s="132"/>
      <c r="R17" s="133"/>
      <c r="S17" s="131"/>
      <c r="T17" s="136"/>
      <c r="U17" s="49"/>
      <c r="V17" s="133"/>
      <c r="W17" s="131" t="s">
        <v>2350</v>
      </c>
      <c r="X17" s="133"/>
      <c r="Y17" s="133"/>
      <c r="Z17" s="133"/>
      <c r="AA17" s="128"/>
      <c r="AB17" s="128"/>
      <c r="AC17" s="17"/>
      <c r="AE17" s="102" t="s">
        <v>1292</v>
      </c>
      <c r="AF17" s="89"/>
      <c r="AG17" s="89"/>
      <c r="AH17" s="90" t="b">
        <f>FALSE</f>
        <v>0</v>
      </c>
      <c r="AI17" s="90" t="b">
        <v>0</v>
      </c>
    </row>
    <row r="18" spans="1:35" ht="19.5" customHeight="1" x14ac:dyDescent="0.2">
      <c r="A18" s="50"/>
      <c r="B18" s="131" t="s">
        <v>2351</v>
      </c>
      <c r="C18" s="132"/>
      <c r="D18" s="133"/>
      <c r="E18" s="131"/>
      <c r="F18" s="128"/>
      <c r="G18" s="128"/>
      <c r="H18" s="138"/>
      <c r="I18" s="58" t="s">
        <v>2352</v>
      </c>
      <c r="J18" s="294"/>
      <c r="K18" s="293"/>
      <c r="L18" s="294"/>
      <c r="M18" s="63"/>
      <c r="N18" s="62"/>
      <c r="O18" s="109"/>
      <c r="P18" s="131" t="s">
        <v>2351</v>
      </c>
      <c r="Q18" s="132"/>
      <c r="R18" s="133"/>
      <c r="S18" s="131"/>
      <c r="T18" s="128"/>
      <c r="U18" s="128"/>
      <c r="V18" s="138"/>
      <c r="W18" s="58" t="s">
        <v>2352</v>
      </c>
      <c r="X18" s="294"/>
      <c r="Y18" s="293"/>
      <c r="Z18" s="294"/>
      <c r="AA18" s="63"/>
      <c r="AB18" s="62"/>
      <c r="AC18" s="17"/>
      <c r="AE18" s="102" t="s">
        <v>1829</v>
      </c>
      <c r="AF18" s="90" t="b">
        <v>0</v>
      </c>
      <c r="AG18" s="90" t="b">
        <v>0</v>
      </c>
      <c r="AH18" s="95"/>
      <c r="AI18" s="89"/>
    </row>
    <row r="19" spans="1:35" ht="19.5" customHeight="1" x14ac:dyDescent="0.2">
      <c r="A19" s="50"/>
      <c r="B19" s="119" t="s">
        <v>2544</v>
      </c>
      <c r="C19" s="134"/>
      <c r="D19" s="134"/>
      <c r="E19" s="134"/>
      <c r="F19" s="128"/>
      <c r="G19" s="128"/>
      <c r="H19" s="478"/>
      <c r="I19" s="701"/>
      <c r="J19" s="701"/>
      <c r="K19" s="701"/>
      <c r="L19" s="701"/>
      <c r="M19" s="701"/>
      <c r="N19" s="701"/>
      <c r="O19" s="109"/>
      <c r="P19" s="119" t="s">
        <v>2544</v>
      </c>
      <c r="Q19" s="134"/>
      <c r="R19" s="134"/>
      <c r="S19" s="134"/>
      <c r="T19" s="128"/>
      <c r="U19" s="128"/>
      <c r="V19" s="478"/>
      <c r="W19" s="701"/>
      <c r="X19" s="701"/>
      <c r="Y19" s="701"/>
      <c r="Z19" s="701"/>
      <c r="AA19" s="701"/>
      <c r="AB19" s="701"/>
      <c r="AC19" s="17"/>
      <c r="AE19" s="102" t="s">
        <v>1691</v>
      </c>
      <c r="AF19" s="90" t="b">
        <v>0</v>
      </c>
      <c r="AG19" s="90" t="b">
        <v>0</v>
      </c>
      <c r="AH19" s="90" t="b">
        <v>0</v>
      </c>
      <c r="AI19" s="90" t="b">
        <v>0</v>
      </c>
    </row>
    <row r="20" spans="1:35" ht="19.5" customHeight="1" x14ac:dyDescent="0.2">
      <c r="A20" s="50"/>
      <c r="B20" s="296"/>
      <c r="C20" s="296"/>
      <c r="D20" s="296"/>
      <c r="E20" s="296"/>
      <c r="F20" s="296"/>
      <c r="G20" s="296"/>
      <c r="H20" s="296"/>
      <c r="I20" s="296" t="s">
        <v>2353</v>
      </c>
      <c r="J20" s="296"/>
      <c r="K20" s="296"/>
      <c r="L20" s="296"/>
      <c r="M20" s="296"/>
      <c r="N20" s="296"/>
      <c r="O20" s="109"/>
      <c r="P20" s="296"/>
      <c r="Q20" s="296"/>
      <c r="R20" s="296"/>
      <c r="S20" s="296"/>
      <c r="T20" s="296"/>
      <c r="U20" s="296"/>
      <c r="V20" s="296"/>
      <c r="W20" s="296" t="s">
        <v>2353</v>
      </c>
      <c r="X20" s="296"/>
      <c r="Y20" s="296"/>
      <c r="Z20" s="296"/>
      <c r="AA20" s="296"/>
      <c r="AB20" s="296"/>
      <c r="AC20" s="17"/>
      <c r="AE20" s="102" t="s">
        <v>1834</v>
      </c>
      <c r="AF20" s="89"/>
      <c r="AG20" s="89"/>
      <c r="AH20" s="89"/>
      <c r="AI20" s="89"/>
    </row>
    <row r="21" spans="1:35" ht="19.5" customHeight="1" x14ac:dyDescent="0.2">
      <c r="A21" s="50"/>
      <c r="B21" s="119" t="s">
        <v>2354</v>
      </c>
      <c r="C21" s="134"/>
      <c r="D21" s="134"/>
      <c r="E21" s="134"/>
      <c r="F21" s="128"/>
      <c r="G21" s="128"/>
      <c r="H21" s="62"/>
      <c r="I21" s="701"/>
      <c r="J21" s="701"/>
      <c r="K21" s="701"/>
      <c r="L21" s="701"/>
      <c r="M21" s="701"/>
      <c r="N21" s="701"/>
      <c r="O21" s="130"/>
      <c r="P21" s="119" t="s">
        <v>2354</v>
      </c>
      <c r="Q21" s="134"/>
      <c r="R21" s="134"/>
      <c r="S21" s="134"/>
      <c r="T21" s="128"/>
      <c r="U21" s="128"/>
      <c r="V21" s="62"/>
      <c r="W21" s="701"/>
      <c r="X21" s="701"/>
      <c r="Y21" s="701"/>
      <c r="Z21" s="701"/>
      <c r="AA21" s="701"/>
      <c r="AB21" s="701"/>
      <c r="AC21" s="17"/>
      <c r="AE21" s="102" t="s">
        <v>1293</v>
      </c>
      <c r="AF21" s="89"/>
      <c r="AG21" s="89"/>
      <c r="AH21" s="89"/>
      <c r="AI21" s="89"/>
    </row>
    <row r="22" spans="1:35" ht="19.5" customHeight="1" x14ac:dyDescent="0.2">
      <c r="A22" s="50"/>
      <c r="B22" s="119" t="s">
        <v>2355</v>
      </c>
      <c r="C22" s="134"/>
      <c r="D22" s="134"/>
      <c r="E22" s="134"/>
      <c r="F22" s="128"/>
      <c r="G22" s="128"/>
      <c r="H22" s="133"/>
      <c r="I22" s="701"/>
      <c r="J22" s="701"/>
      <c r="K22" s="701"/>
      <c r="L22" s="701"/>
      <c r="M22" s="701"/>
      <c r="N22" s="701"/>
      <c r="O22" s="130"/>
      <c r="P22" s="119" t="s">
        <v>2355</v>
      </c>
      <c r="Q22" s="134"/>
      <c r="R22" s="134"/>
      <c r="S22" s="134"/>
      <c r="T22" s="128"/>
      <c r="U22" s="128"/>
      <c r="V22" s="133"/>
      <c r="W22" s="701"/>
      <c r="X22" s="701"/>
      <c r="Y22" s="701"/>
      <c r="Z22" s="701"/>
      <c r="AA22" s="701"/>
      <c r="AB22" s="701"/>
      <c r="AC22" s="17"/>
      <c r="AE22" s="102" t="s">
        <v>1294</v>
      </c>
      <c r="AF22" s="89"/>
      <c r="AG22" s="89"/>
      <c r="AH22" s="89"/>
      <c r="AI22" s="89"/>
    </row>
    <row r="23" spans="1:35" ht="19.5" customHeight="1" x14ac:dyDescent="0.2">
      <c r="A23" s="50"/>
      <c r="B23" s="516" t="s">
        <v>2637</v>
      </c>
      <c r="C23" s="533"/>
      <c r="D23" s="533"/>
      <c r="E23" s="806" t="s">
        <v>2638</v>
      </c>
      <c r="F23" s="806"/>
      <c r="G23" s="652"/>
      <c r="H23" s="533"/>
      <c r="I23" s="516" t="s">
        <v>2640</v>
      </c>
      <c r="J23" s="533"/>
      <c r="K23" s="533"/>
      <c r="L23" s="533"/>
      <c r="M23" s="544"/>
      <c r="N23" s="544"/>
      <c r="O23" s="130"/>
      <c r="P23" s="516" t="s">
        <v>2637</v>
      </c>
      <c r="Q23" s="533"/>
      <c r="R23" s="533"/>
      <c r="S23" s="807" t="s">
        <v>2638</v>
      </c>
      <c r="T23" s="807"/>
      <c r="U23" s="652"/>
      <c r="V23" s="533"/>
      <c r="W23" s="516" t="s">
        <v>2640</v>
      </c>
      <c r="X23" s="533"/>
      <c r="Y23" s="533"/>
      <c r="Z23" s="533"/>
      <c r="AA23" s="544"/>
      <c r="AB23" s="544"/>
      <c r="AC23" s="17"/>
      <c r="AE23" s="102"/>
      <c r="AF23" s="89"/>
      <c r="AG23" s="89"/>
      <c r="AH23" s="89"/>
      <c r="AI23" s="89"/>
    </row>
    <row r="24" spans="1:35" ht="19.5" customHeight="1" x14ac:dyDescent="0.2">
      <c r="A24" s="50"/>
      <c r="B24" s="478"/>
      <c r="C24" s="478"/>
      <c r="D24" s="478"/>
      <c r="E24" s="478"/>
      <c r="F24" s="478"/>
      <c r="G24" s="478"/>
      <c r="H24" s="478"/>
      <c r="I24" s="478"/>
      <c r="J24" s="478"/>
      <c r="K24" s="478"/>
      <c r="L24" s="478"/>
      <c r="M24" s="479"/>
      <c r="N24" s="478"/>
      <c r="O24" s="130"/>
      <c r="P24" s="478"/>
      <c r="Q24" s="478"/>
      <c r="R24" s="478"/>
      <c r="S24" s="478"/>
      <c r="T24" s="478"/>
      <c r="U24" s="478"/>
      <c r="V24" s="478"/>
      <c r="W24" s="478"/>
      <c r="X24" s="478"/>
      <c r="Y24" s="478"/>
      <c r="Z24" s="478"/>
      <c r="AA24" s="478"/>
      <c r="AB24" s="478"/>
      <c r="AC24" s="17"/>
      <c r="AE24" s="102" t="s">
        <v>1692</v>
      </c>
      <c r="AF24" s="89"/>
      <c r="AG24" s="89"/>
      <c r="AH24" s="89"/>
      <c r="AI24" s="89"/>
    </row>
    <row r="25" spans="1:35" ht="19.5" customHeight="1" x14ac:dyDescent="0.2">
      <c r="A25" s="50"/>
      <c r="B25" s="124" t="s">
        <v>2356</v>
      </c>
      <c r="C25" s="114"/>
      <c r="D25" s="114"/>
      <c r="E25" s="114"/>
      <c r="F25" s="465"/>
      <c r="G25" s="465"/>
      <c r="H25" s="465"/>
      <c r="I25" s="465"/>
      <c r="J25" s="465"/>
      <c r="K25" s="465"/>
      <c r="L25" s="465"/>
      <c r="M25" s="122"/>
      <c r="N25" s="465"/>
      <c r="O25" s="109"/>
      <c r="P25" s="124" t="s">
        <v>2357</v>
      </c>
      <c r="Q25" s="114"/>
      <c r="R25" s="114"/>
      <c r="S25" s="114"/>
      <c r="T25" s="465"/>
      <c r="U25" s="465"/>
      <c r="V25" s="465"/>
      <c r="W25" s="465"/>
      <c r="X25" s="465"/>
      <c r="Y25" s="465"/>
      <c r="Z25" s="465"/>
      <c r="AA25" s="122"/>
      <c r="AB25" s="465"/>
      <c r="AC25" s="17"/>
      <c r="AE25" s="102"/>
      <c r="AF25" s="89"/>
      <c r="AG25" s="89"/>
      <c r="AH25" s="89"/>
      <c r="AI25" s="89"/>
    </row>
    <row r="26" spans="1:35" ht="19.5" customHeight="1" x14ac:dyDescent="0.2">
      <c r="A26" s="50"/>
      <c r="B26" s="772" t="s">
        <v>2348</v>
      </c>
      <c r="C26" s="772"/>
      <c r="D26" s="772"/>
      <c r="E26" s="772"/>
      <c r="F26" s="772"/>
      <c r="G26" s="772"/>
      <c r="H26" s="772"/>
      <c r="I26" s="772"/>
      <c r="J26" s="772"/>
      <c r="K26" s="772"/>
      <c r="L26" s="772"/>
      <c r="M26" s="772"/>
      <c r="N26" s="772"/>
      <c r="O26" s="109"/>
      <c r="P26" s="773" t="s">
        <v>2348</v>
      </c>
      <c r="Q26" s="773"/>
      <c r="R26" s="773"/>
      <c r="S26" s="773"/>
      <c r="T26" s="773"/>
      <c r="U26" s="773"/>
      <c r="V26" s="773"/>
      <c r="W26" s="773"/>
      <c r="X26" s="773"/>
      <c r="Y26" s="773"/>
      <c r="Z26" s="773"/>
      <c r="AA26" s="773"/>
      <c r="AB26" s="773"/>
      <c r="AC26" s="17"/>
      <c r="AE26" s="102"/>
      <c r="AF26" s="89"/>
      <c r="AG26" s="89"/>
      <c r="AH26" s="89"/>
      <c r="AI26" s="89"/>
    </row>
    <row r="27" spans="1:35" ht="19.5" customHeight="1" x14ac:dyDescent="0.2">
      <c r="A27" s="50"/>
      <c r="B27" s="131" t="s">
        <v>2349</v>
      </c>
      <c r="C27" s="132"/>
      <c r="D27" s="133"/>
      <c r="E27" s="131"/>
      <c r="F27" s="136"/>
      <c r="G27" s="49"/>
      <c r="H27" s="133"/>
      <c r="I27" s="131" t="s">
        <v>2350</v>
      </c>
      <c r="J27" s="133"/>
      <c r="K27" s="133"/>
      <c r="L27" s="133"/>
      <c r="M27" s="128"/>
      <c r="N27" s="128"/>
      <c r="O27" s="109"/>
      <c r="P27" s="131" t="s">
        <v>2349</v>
      </c>
      <c r="Q27" s="132"/>
      <c r="R27" s="133"/>
      <c r="S27" s="131"/>
      <c r="T27" s="136"/>
      <c r="U27" s="49"/>
      <c r="V27" s="133"/>
      <c r="W27" s="131" t="s">
        <v>2350</v>
      </c>
      <c r="X27" s="133"/>
      <c r="Y27" s="133"/>
      <c r="Z27" s="133"/>
      <c r="AA27" s="128"/>
      <c r="AB27" s="128"/>
      <c r="AC27" s="17"/>
      <c r="AE27" s="102"/>
      <c r="AF27" s="89"/>
      <c r="AG27" s="89"/>
      <c r="AH27" s="89"/>
      <c r="AI27" s="89"/>
    </row>
    <row r="28" spans="1:35" ht="19.5" customHeight="1" x14ac:dyDescent="0.2">
      <c r="A28" s="50"/>
      <c r="B28" s="131" t="s">
        <v>2351</v>
      </c>
      <c r="C28" s="132"/>
      <c r="D28" s="133"/>
      <c r="E28" s="131"/>
      <c r="F28" s="128"/>
      <c r="G28" s="128"/>
      <c r="H28" s="138"/>
      <c r="I28" s="58" t="s">
        <v>2352</v>
      </c>
      <c r="J28" s="294"/>
      <c r="K28" s="293"/>
      <c r="L28" s="294"/>
      <c r="M28" s="63"/>
      <c r="N28" s="62"/>
      <c r="O28" s="109"/>
      <c r="P28" s="131" t="s">
        <v>2351</v>
      </c>
      <c r="Q28" s="132"/>
      <c r="R28" s="133"/>
      <c r="S28" s="131"/>
      <c r="T28" s="128"/>
      <c r="U28" s="128"/>
      <c r="V28" s="138"/>
      <c r="W28" s="58" t="s">
        <v>2352</v>
      </c>
      <c r="X28" s="294"/>
      <c r="Y28" s="293"/>
      <c r="Z28" s="294"/>
      <c r="AA28" s="63"/>
      <c r="AB28" s="62"/>
      <c r="AC28" s="17"/>
      <c r="AE28" s="102"/>
      <c r="AF28" s="89"/>
      <c r="AG28" s="89"/>
      <c r="AH28" s="89"/>
      <c r="AI28" s="89"/>
    </row>
    <row r="29" spans="1:35" ht="19.5" customHeight="1" x14ac:dyDescent="0.2">
      <c r="A29" s="50"/>
      <c r="B29" s="119" t="s">
        <v>2544</v>
      </c>
      <c r="C29" s="134"/>
      <c r="D29" s="134"/>
      <c r="E29" s="134"/>
      <c r="F29" s="128"/>
      <c r="G29" s="128"/>
      <c r="H29" s="478"/>
      <c r="I29" s="701"/>
      <c r="J29" s="701"/>
      <c r="K29" s="701"/>
      <c r="L29" s="701"/>
      <c r="M29" s="701"/>
      <c r="N29" s="701"/>
      <c r="O29" s="109"/>
      <c r="P29" s="119" t="s">
        <v>2544</v>
      </c>
      <c r="Q29" s="134"/>
      <c r="R29" s="134"/>
      <c r="S29" s="134"/>
      <c r="T29" s="128"/>
      <c r="U29" s="128"/>
      <c r="V29" s="478"/>
      <c r="W29" s="701"/>
      <c r="X29" s="701"/>
      <c r="Y29" s="701"/>
      <c r="Z29" s="701"/>
      <c r="AA29" s="701"/>
      <c r="AB29" s="701"/>
      <c r="AC29" s="17"/>
      <c r="AE29" s="102"/>
      <c r="AF29" s="89"/>
      <c r="AG29" s="89"/>
      <c r="AH29" s="89"/>
      <c r="AI29" s="89"/>
    </row>
    <row r="30" spans="1:35" ht="19.5" customHeight="1" x14ac:dyDescent="0.2">
      <c r="A30" s="50"/>
      <c r="B30" s="296"/>
      <c r="C30" s="296"/>
      <c r="D30" s="296"/>
      <c r="E30" s="296"/>
      <c r="F30" s="296"/>
      <c r="G30" s="296"/>
      <c r="H30" s="296"/>
      <c r="I30" s="296" t="s">
        <v>2353</v>
      </c>
      <c r="J30" s="296"/>
      <c r="K30" s="296"/>
      <c r="L30" s="296"/>
      <c r="M30" s="296"/>
      <c r="N30" s="296"/>
      <c r="O30" s="109"/>
      <c r="P30" s="296"/>
      <c r="Q30" s="296"/>
      <c r="R30" s="296"/>
      <c r="S30" s="296"/>
      <c r="T30" s="296"/>
      <c r="U30" s="296"/>
      <c r="V30" s="296"/>
      <c r="W30" s="296" t="s">
        <v>2353</v>
      </c>
      <c r="X30" s="296"/>
      <c r="Y30" s="296"/>
      <c r="Z30" s="296"/>
      <c r="AA30" s="296"/>
      <c r="AB30" s="296"/>
      <c r="AC30" s="17"/>
      <c r="AE30" s="102"/>
      <c r="AF30" s="89"/>
      <c r="AG30" s="89"/>
      <c r="AH30" s="89"/>
      <c r="AI30" s="89"/>
    </row>
    <row r="31" spans="1:35" ht="19.5" customHeight="1" x14ac:dyDescent="0.2">
      <c r="A31" s="50"/>
      <c r="B31" s="119" t="s">
        <v>2354</v>
      </c>
      <c r="C31" s="134"/>
      <c r="D31" s="134"/>
      <c r="E31" s="134"/>
      <c r="F31" s="128"/>
      <c r="G31" s="128"/>
      <c r="H31" s="62"/>
      <c r="I31" s="701"/>
      <c r="J31" s="701"/>
      <c r="K31" s="701"/>
      <c r="L31" s="701"/>
      <c r="M31" s="701"/>
      <c r="N31" s="701"/>
      <c r="O31" s="130"/>
      <c r="P31" s="119" t="s">
        <v>2354</v>
      </c>
      <c r="Q31" s="134"/>
      <c r="R31" s="134"/>
      <c r="S31" s="134"/>
      <c r="T31" s="128"/>
      <c r="U31" s="128"/>
      <c r="V31" s="62"/>
      <c r="W31" s="701"/>
      <c r="X31" s="701"/>
      <c r="Y31" s="701"/>
      <c r="Z31" s="701"/>
      <c r="AA31" s="701"/>
      <c r="AB31" s="701"/>
      <c r="AC31" s="17"/>
      <c r="AE31" s="102"/>
      <c r="AF31" s="89"/>
      <c r="AG31" s="89"/>
      <c r="AH31" s="89"/>
      <c r="AI31" s="89"/>
    </row>
    <row r="32" spans="1:35" ht="19.5" customHeight="1" x14ac:dyDescent="0.2">
      <c r="A32" s="50"/>
      <c r="B32" s="119" t="s">
        <v>2355</v>
      </c>
      <c r="C32" s="134"/>
      <c r="D32" s="134"/>
      <c r="E32" s="134"/>
      <c r="F32" s="128"/>
      <c r="G32" s="128"/>
      <c r="H32" s="133"/>
      <c r="I32" s="701"/>
      <c r="J32" s="701"/>
      <c r="K32" s="701"/>
      <c r="L32" s="701"/>
      <c r="M32" s="701"/>
      <c r="N32" s="701"/>
      <c r="O32" s="130"/>
      <c r="P32" s="119" t="s">
        <v>2355</v>
      </c>
      <c r="Q32" s="134"/>
      <c r="R32" s="134"/>
      <c r="S32" s="134"/>
      <c r="T32" s="128"/>
      <c r="U32" s="128"/>
      <c r="V32" s="133"/>
      <c r="W32" s="701"/>
      <c r="X32" s="701"/>
      <c r="Y32" s="701"/>
      <c r="Z32" s="701"/>
      <c r="AA32" s="701"/>
      <c r="AB32" s="701"/>
      <c r="AC32" s="17"/>
      <c r="AE32" s="102"/>
      <c r="AF32" s="89"/>
      <c r="AG32" s="89"/>
      <c r="AH32" s="89"/>
      <c r="AI32" s="89"/>
    </row>
    <row r="33" spans="1:35" ht="19.5" customHeight="1" x14ac:dyDescent="0.2">
      <c r="A33" s="50"/>
      <c r="B33" s="516" t="s">
        <v>2637</v>
      </c>
      <c r="C33" s="533"/>
      <c r="D33" s="533"/>
      <c r="E33" s="800" t="s">
        <v>2639</v>
      </c>
      <c r="F33" s="800"/>
      <c r="G33" s="652"/>
      <c r="H33" s="533"/>
      <c r="I33" s="516" t="s">
        <v>2640</v>
      </c>
      <c r="J33" s="533"/>
      <c r="K33" s="533"/>
      <c r="L33" s="533"/>
      <c r="M33" s="544"/>
      <c r="N33" s="544"/>
      <c r="O33" s="130"/>
      <c r="P33" s="516" t="s">
        <v>2637</v>
      </c>
      <c r="Q33" s="533"/>
      <c r="R33" s="533"/>
      <c r="S33" s="800" t="s">
        <v>2639</v>
      </c>
      <c r="T33" s="800"/>
      <c r="U33" s="652"/>
      <c r="V33" s="533"/>
      <c r="W33" s="516" t="s">
        <v>2640</v>
      </c>
      <c r="X33" s="533"/>
      <c r="Y33" s="533"/>
      <c r="Z33" s="533"/>
      <c r="AA33" s="544"/>
      <c r="AB33" s="544"/>
      <c r="AC33" s="17"/>
      <c r="AE33" s="102"/>
      <c r="AF33" s="89"/>
      <c r="AG33" s="89"/>
      <c r="AH33" s="89"/>
      <c r="AI33" s="89"/>
    </row>
    <row r="34" spans="1:35" ht="11.25" customHeight="1" x14ac:dyDescent="0.2">
      <c r="A34" s="50"/>
      <c r="B34" s="478"/>
      <c r="C34" s="478"/>
      <c r="D34" s="478"/>
      <c r="E34" s="478"/>
      <c r="F34" s="478"/>
      <c r="G34" s="478"/>
      <c r="H34" s="478"/>
      <c r="I34" s="478"/>
      <c r="J34" s="478"/>
      <c r="K34" s="478"/>
      <c r="L34" s="478"/>
      <c r="M34" s="479"/>
      <c r="N34" s="478"/>
      <c r="O34" s="130"/>
      <c r="P34" s="478"/>
      <c r="Q34" s="478"/>
      <c r="R34" s="478"/>
      <c r="S34" s="478"/>
      <c r="T34" s="478"/>
      <c r="U34" s="478"/>
      <c r="V34" s="478"/>
      <c r="W34" s="478"/>
      <c r="X34" s="478"/>
      <c r="Y34" s="478"/>
      <c r="Z34" s="478"/>
      <c r="AA34" s="478"/>
      <c r="AB34" s="478"/>
      <c r="AC34" s="17"/>
      <c r="AE34" s="102"/>
      <c r="AF34" s="89"/>
      <c r="AG34" s="89"/>
      <c r="AH34" s="89"/>
      <c r="AI34" s="89"/>
    </row>
    <row r="35" spans="1:35" ht="19.5" customHeight="1" x14ac:dyDescent="0.2">
      <c r="A35" s="50"/>
      <c r="B35" s="784" t="s">
        <v>2358</v>
      </c>
      <c r="C35" s="784"/>
      <c r="D35" s="784"/>
      <c r="E35" s="784"/>
      <c r="F35" s="784"/>
      <c r="G35" s="784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84"/>
      <c r="S35" s="784"/>
      <c r="T35" s="784"/>
      <c r="U35" s="784"/>
      <c r="V35" s="784"/>
      <c r="W35" s="784"/>
      <c r="X35" s="784"/>
      <c r="Y35" s="784"/>
      <c r="Z35" s="784"/>
      <c r="AA35" s="784"/>
      <c r="AB35" s="784"/>
      <c r="AC35" s="17"/>
      <c r="AE35" s="102"/>
      <c r="AF35" s="89"/>
      <c r="AG35" s="89"/>
      <c r="AH35" s="89"/>
      <c r="AI35" s="89"/>
    </row>
    <row r="36" spans="1:35" ht="19.5" customHeight="1" x14ac:dyDescent="0.2">
      <c r="A36" s="50"/>
      <c r="B36" s="57" t="s">
        <v>2102</v>
      </c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297"/>
      <c r="P36" s="61" t="s">
        <v>2106</v>
      </c>
      <c r="Q36" s="470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485"/>
      <c r="AC36" s="486"/>
      <c r="AE36" s="102" t="s">
        <v>1693</v>
      </c>
      <c r="AF36" s="89"/>
      <c r="AG36" s="89"/>
      <c r="AH36" s="90" t="b">
        <f>FALSE</f>
        <v>0</v>
      </c>
      <c r="AI36" s="90" t="b">
        <f>FALSE</f>
        <v>0</v>
      </c>
    </row>
    <row r="37" spans="1:35" ht="19.5" customHeight="1" x14ac:dyDescent="0.2">
      <c r="A37" s="50"/>
      <c r="B37" s="57" t="s">
        <v>2103</v>
      </c>
      <c r="C37" s="701"/>
      <c r="D37" s="701"/>
      <c r="E37" s="701"/>
      <c r="F37" s="701"/>
      <c r="G37" s="701"/>
      <c r="H37" s="701"/>
      <c r="I37" s="701"/>
      <c r="J37" s="701"/>
      <c r="K37" s="701"/>
      <c r="L37" s="701"/>
      <c r="M37" s="701"/>
      <c r="N37" s="701"/>
      <c r="O37" s="297"/>
      <c r="P37" s="61" t="s">
        <v>2107</v>
      </c>
      <c r="Q37" s="470"/>
      <c r="R37" s="701"/>
      <c r="S37" s="701"/>
      <c r="T37" s="701"/>
      <c r="U37" s="701"/>
      <c r="V37" s="701"/>
      <c r="W37" s="701"/>
      <c r="X37" s="701"/>
      <c r="Y37" s="701"/>
      <c r="Z37" s="701"/>
      <c r="AA37" s="701"/>
      <c r="AB37" s="470"/>
      <c r="AC37" s="486"/>
      <c r="AE37" s="102"/>
      <c r="AF37" s="89"/>
      <c r="AG37" s="89"/>
      <c r="AH37" s="90"/>
      <c r="AI37" s="90"/>
    </row>
    <row r="38" spans="1:35" ht="19.5" customHeight="1" x14ac:dyDescent="0.2">
      <c r="A38" s="50"/>
      <c r="B38" s="57" t="s">
        <v>2104</v>
      </c>
      <c r="C38" s="701"/>
      <c r="D38" s="701"/>
      <c r="E38" s="701"/>
      <c r="F38" s="701"/>
      <c r="G38" s="701"/>
      <c r="H38" s="701"/>
      <c r="I38" s="701"/>
      <c r="J38" s="701"/>
      <c r="K38" s="701"/>
      <c r="L38" s="701"/>
      <c r="M38" s="701"/>
      <c r="N38" s="701"/>
      <c r="O38" s="297"/>
      <c r="P38" s="61" t="s">
        <v>2108</v>
      </c>
      <c r="Q38" s="470"/>
      <c r="R38" s="701"/>
      <c r="S38" s="701"/>
      <c r="T38" s="701"/>
      <c r="U38" s="701"/>
      <c r="V38" s="701"/>
      <c r="W38" s="701"/>
      <c r="X38" s="701"/>
      <c r="Y38" s="701"/>
      <c r="Z38" s="701"/>
      <c r="AA38" s="701"/>
      <c r="AB38" s="470"/>
      <c r="AC38" s="486"/>
      <c r="AE38" s="102"/>
      <c r="AF38" s="89"/>
      <c r="AG38" s="89"/>
      <c r="AH38" s="90"/>
      <c r="AI38" s="90"/>
    </row>
    <row r="39" spans="1:35" ht="19.5" customHeight="1" x14ac:dyDescent="0.2">
      <c r="A39" s="50"/>
      <c r="B39" s="57" t="s">
        <v>2105</v>
      </c>
      <c r="C39" s="701"/>
      <c r="D39" s="701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297"/>
      <c r="P39" s="61" t="s">
        <v>2109</v>
      </c>
      <c r="Q39" s="470"/>
      <c r="R39" s="701"/>
      <c r="S39" s="701"/>
      <c r="T39" s="701"/>
      <c r="U39" s="701"/>
      <c r="V39" s="701"/>
      <c r="W39" s="701"/>
      <c r="X39" s="701"/>
      <c r="Y39" s="701"/>
      <c r="Z39" s="701"/>
      <c r="AA39" s="701"/>
      <c r="AB39" s="470"/>
      <c r="AC39" s="486"/>
      <c r="AE39" s="102"/>
      <c r="AF39" s="89"/>
      <c r="AG39" s="89"/>
      <c r="AH39" s="90"/>
      <c r="AI39" s="90"/>
    </row>
    <row r="40" spans="1:35" ht="19.5" customHeight="1" x14ac:dyDescent="0.2">
      <c r="A40" s="50"/>
      <c r="B40" s="61"/>
      <c r="C40" s="487"/>
      <c r="D40" s="487"/>
      <c r="E40" s="487"/>
      <c r="F40" s="487"/>
      <c r="G40" s="487"/>
      <c r="H40" s="487"/>
      <c r="I40" s="487"/>
      <c r="J40" s="487"/>
      <c r="K40" s="487"/>
      <c r="L40" s="487"/>
      <c r="M40" s="487"/>
      <c r="N40" s="487"/>
      <c r="O40" s="297"/>
      <c r="P40" s="61"/>
      <c r="Q40" s="487"/>
      <c r="R40" s="487"/>
      <c r="S40" s="487"/>
      <c r="T40" s="487"/>
      <c r="U40" s="487"/>
      <c r="V40" s="487"/>
      <c r="W40" s="487"/>
      <c r="X40" s="487"/>
      <c r="Y40" s="487"/>
      <c r="Z40" s="487"/>
      <c r="AA40" s="487"/>
      <c r="AB40" s="487"/>
      <c r="AC40" s="486"/>
      <c r="AE40" s="102"/>
      <c r="AF40" s="89"/>
      <c r="AG40" s="89"/>
      <c r="AH40" s="90"/>
      <c r="AI40" s="90"/>
    </row>
    <row r="41" spans="1:35" ht="9.75" customHeight="1" x14ac:dyDescent="0.2">
      <c r="A41" s="50"/>
      <c r="B41" s="480"/>
      <c r="C41" s="480"/>
      <c r="D41" s="480"/>
      <c r="E41" s="480"/>
      <c r="F41" s="480"/>
      <c r="G41" s="480"/>
      <c r="H41" s="480"/>
      <c r="I41" s="480"/>
      <c r="J41" s="480"/>
      <c r="K41" s="480"/>
      <c r="L41" s="480"/>
      <c r="M41" s="482"/>
      <c r="N41" s="480"/>
      <c r="O41" s="53"/>
      <c r="P41" s="61"/>
      <c r="Q41" s="107"/>
      <c r="R41" s="49"/>
      <c r="S41" s="61"/>
      <c r="T41" s="49"/>
      <c r="U41" s="49"/>
      <c r="V41" s="49"/>
      <c r="W41" s="109"/>
      <c r="X41" s="64"/>
      <c r="Y41" s="64"/>
      <c r="Z41" s="488"/>
      <c r="AA41" s="488"/>
      <c r="AB41" s="482"/>
      <c r="AC41" s="17"/>
      <c r="AE41" s="102" t="s">
        <v>1320</v>
      </c>
      <c r="AF41" s="92" t="e">
        <f>IF(OR(#REF!=TRUE,#REF!=TRUE),TRUE,FALSE)</f>
        <v>#REF!</v>
      </c>
      <c r="AG41" s="1" t="str">
        <f>HLOOKUP(Language!$B$2,Language!$C$12:$H$400,236)</f>
        <v>Additional information to the hot runner system</v>
      </c>
    </row>
    <row r="42" spans="1:35" ht="19.5" customHeight="1" x14ac:dyDescent="0.2">
      <c r="A42" s="50"/>
      <c r="B42" s="365" t="s">
        <v>2359</v>
      </c>
      <c r="C42" s="365"/>
      <c r="D42" s="365"/>
      <c r="E42" s="365"/>
      <c r="F42" s="365"/>
      <c r="G42" s="365"/>
      <c r="H42" s="365"/>
      <c r="I42" s="365"/>
      <c r="J42" s="465" t="s">
        <v>1180</v>
      </c>
      <c r="K42" s="466" t="s">
        <v>1179</v>
      </c>
      <c r="L42" s="365"/>
      <c r="M42" s="788" t="s">
        <v>2545</v>
      </c>
      <c r="N42" s="788"/>
      <c r="O42" s="788"/>
      <c r="P42" s="788"/>
      <c r="Q42" s="788"/>
      <c r="R42" s="788"/>
      <c r="S42" s="788"/>
      <c r="T42" s="788"/>
      <c r="U42" s="788"/>
      <c r="V42" s="367"/>
      <c r="W42" s="367"/>
      <c r="X42" s="367"/>
      <c r="Y42" s="367" t="s">
        <v>2510</v>
      </c>
      <c r="Z42" s="367"/>
      <c r="AA42" s="367"/>
      <c r="AB42" s="367"/>
      <c r="AC42" s="17"/>
      <c r="AE42" s="102" t="s">
        <v>1694</v>
      </c>
      <c r="AF42" s="92" t="b">
        <f>FALSE</f>
        <v>0</v>
      </c>
      <c r="AG42" s="1" t="str">
        <f>HLOOKUP(Language!$B$2,Language!$C$12:$H$400,237)</f>
        <v xml:space="preserve">Additional information to the cold runner system </v>
      </c>
    </row>
    <row r="43" spans="1:35" ht="19.5" customHeight="1" x14ac:dyDescent="0.2">
      <c r="A43" s="50"/>
      <c r="B43" s="343" t="s">
        <v>2360</v>
      </c>
      <c r="C43" s="313"/>
      <c r="D43" s="313"/>
      <c r="E43" s="785" t="s">
        <v>2361</v>
      </c>
      <c r="F43" s="785"/>
      <c r="G43" s="49"/>
      <c r="H43" s="133"/>
      <c r="I43" s="771" t="s">
        <v>2362</v>
      </c>
      <c r="J43" s="771"/>
      <c r="K43" s="771"/>
      <c r="L43" s="771"/>
      <c r="M43" s="771"/>
      <c r="N43" s="128"/>
      <c r="O43" s="302"/>
      <c r="P43" s="771" t="s">
        <v>2363</v>
      </c>
      <c r="Q43" s="771"/>
      <c r="R43" s="771"/>
      <c r="S43" s="771"/>
      <c r="T43" s="771"/>
      <c r="U43" s="128"/>
      <c r="V43" s="701"/>
      <c r="W43" s="701"/>
      <c r="X43" s="701"/>
      <c r="Y43" s="701"/>
      <c r="Z43" s="701"/>
      <c r="AA43" s="701"/>
      <c r="AB43" s="470"/>
      <c r="AC43" s="17"/>
      <c r="AE43" s="102"/>
      <c r="AF43" s="92"/>
    </row>
    <row r="44" spans="1:35" ht="19.5" customHeight="1" x14ac:dyDescent="0.2">
      <c r="A44" s="50"/>
      <c r="B44" s="131" t="s">
        <v>2364</v>
      </c>
      <c r="C44" s="133"/>
      <c r="D44" s="133"/>
      <c r="E44" s="133"/>
      <c r="F44" s="136" t="s">
        <v>2365</v>
      </c>
      <c r="G44" s="133"/>
      <c r="H44" s="133"/>
      <c r="I44" s="771" t="s">
        <v>2366</v>
      </c>
      <c r="J44" s="771"/>
      <c r="K44" s="771"/>
      <c r="L44" s="771"/>
      <c r="M44" s="771"/>
      <c r="N44" s="128"/>
      <c r="O44" s="302"/>
      <c r="P44" s="771" t="s">
        <v>2367</v>
      </c>
      <c r="Q44" s="771"/>
      <c r="R44" s="771"/>
      <c r="S44" s="771"/>
      <c r="T44" s="771"/>
      <c r="U44" s="128"/>
      <c r="V44" s="701"/>
      <c r="W44" s="701"/>
      <c r="X44" s="701"/>
      <c r="Y44" s="701"/>
      <c r="Z44" s="701"/>
      <c r="AA44" s="701"/>
      <c r="AB44" s="470"/>
      <c r="AC44" s="17"/>
      <c r="AE44" s="102"/>
      <c r="AF44" s="92"/>
    </row>
    <row r="45" spans="1:35" ht="19.5" customHeight="1" x14ac:dyDescent="0.2">
      <c r="A45" s="50"/>
      <c r="B45" s="49" t="s">
        <v>2368</v>
      </c>
      <c r="C45" s="132"/>
      <c r="D45" s="133"/>
      <c r="E45" s="131"/>
      <c r="F45" s="136" t="s">
        <v>2468</v>
      </c>
      <c r="G45" s="133"/>
      <c r="H45" s="133"/>
      <c r="I45" s="771" t="s">
        <v>2370</v>
      </c>
      <c r="J45" s="771"/>
      <c r="K45" s="771"/>
      <c r="L45" s="771"/>
      <c r="M45" s="771"/>
      <c r="N45" s="128"/>
      <c r="O45" s="302"/>
      <c r="P45" s="771" t="s">
        <v>2371</v>
      </c>
      <c r="Q45" s="771"/>
      <c r="R45" s="771"/>
      <c r="S45" s="771"/>
      <c r="T45" s="771"/>
      <c r="U45" s="128"/>
      <c r="V45" s="701"/>
      <c r="W45" s="701"/>
      <c r="X45" s="701"/>
      <c r="Y45" s="701"/>
      <c r="Z45" s="701"/>
      <c r="AA45" s="701"/>
      <c r="AB45" s="470"/>
      <c r="AC45" s="17"/>
      <c r="AE45" s="102"/>
      <c r="AF45" s="92"/>
    </row>
    <row r="46" spans="1:35" ht="19.5" customHeight="1" x14ac:dyDescent="0.2">
      <c r="A46" s="50"/>
      <c r="B46" s="133" t="s">
        <v>2372</v>
      </c>
      <c r="C46" s="133"/>
      <c r="D46" s="133"/>
      <c r="E46" s="133"/>
      <c r="F46" s="136" t="s">
        <v>1179</v>
      </c>
      <c r="G46" s="128"/>
      <c r="H46" s="138"/>
      <c r="I46" s="771" t="s">
        <v>2373</v>
      </c>
      <c r="J46" s="771"/>
      <c r="K46" s="771"/>
      <c r="L46" s="771"/>
      <c r="M46" s="771"/>
      <c r="N46" s="62"/>
      <c r="O46" s="302"/>
      <c r="P46" s="771" t="s">
        <v>2374</v>
      </c>
      <c r="Q46" s="771"/>
      <c r="R46" s="771"/>
      <c r="S46" s="771"/>
      <c r="T46" s="771"/>
      <c r="U46" s="128"/>
      <c r="V46" s="701"/>
      <c r="W46" s="701"/>
      <c r="X46" s="701"/>
      <c r="Y46" s="701"/>
      <c r="Z46" s="701"/>
      <c r="AA46" s="701"/>
      <c r="AB46" s="470"/>
      <c r="AC46" s="17"/>
      <c r="AE46" s="102"/>
      <c r="AF46" s="92"/>
    </row>
    <row r="47" spans="1:35" ht="19.5" customHeight="1" x14ac:dyDescent="0.2">
      <c r="A47" s="50"/>
      <c r="B47" s="533" t="s">
        <v>2634</v>
      </c>
      <c r="C47" s="133"/>
      <c r="D47" s="133"/>
      <c r="E47" s="133"/>
      <c r="F47" s="136"/>
      <c r="G47" s="128"/>
      <c r="H47" s="138"/>
      <c r="I47" s="136"/>
      <c r="J47" s="136"/>
      <c r="K47" s="136"/>
      <c r="L47" s="136"/>
      <c r="M47" s="518" t="s">
        <v>2635</v>
      </c>
      <c r="N47" s="62"/>
      <c r="O47" s="302"/>
      <c r="P47" s="136"/>
      <c r="Q47" s="136"/>
      <c r="R47" s="136"/>
      <c r="S47" s="136"/>
      <c r="T47" s="518" t="s">
        <v>2383</v>
      </c>
      <c r="U47" s="144"/>
      <c r="V47" s="470"/>
      <c r="W47" s="470"/>
      <c r="X47" s="470"/>
      <c r="Y47" s="470"/>
      <c r="Z47" s="470"/>
      <c r="AA47" s="470"/>
      <c r="AB47" s="470"/>
      <c r="AC47" s="17"/>
      <c r="AE47" s="102"/>
      <c r="AF47" s="92"/>
    </row>
    <row r="48" spans="1:35" ht="19.5" customHeight="1" x14ac:dyDescent="0.2">
      <c r="A48" s="50"/>
      <c r="B48" s="131" t="s">
        <v>2375</v>
      </c>
      <c r="C48" s="132"/>
      <c r="D48" s="133"/>
      <c r="E48" s="131"/>
      <c r="F48" s="128"/>
      <c r="G48" s="128"/>
      <c r="H48" s="138"/>
      <c r="I48" s="771" t="s">
        <v>2376</v>
      </c>
      <c r="J48" s="771"/>
      <c r="K48" s="771"/>
      <c r="L48" s="771"/>
      <c r="M48" s="771"/>
      <c r="N48" s="62"/>
      <c r="O48" s="302"/>
      <c r="P48" s="771" t="s">
        <v>2377</v>
      </c>
      <c r="Q48" s="771"/>
      <c r="R48" s="771"/>
      <c r="S48" s="771"/>
      <c r="T48" s="771"/>
      <c r="U48" s="62"/>
      <c r="V48" s="701"/>
      <c r="W48" s="701"/>
      <c r="X48" s="701"/>
      <c r="Y48" s="701"/>
      <c r="Z48" s="701"/>
      <c r="AA48" s="701"/>
      <c r="AB48" s="470"/>
      <c r="AC48" s="17"/>
      <c r="AE48" s="102"/>
      <c r="AF48" s="92"/>
    </row>
    <row r="49" spans="1:58" ht="19.5" customHeight="1" x14ac:dyDescent="0.2">
      <c r="A49" s="50"/>
      <c r="B49" s="131" t="s">
        <v>2378</v>
      </c>
      <c r="C49" s="132"/>
      <c r="D49" s="133"/>
      <c r="E49" s="131"/>
      <c r="F49" s="128"/>
      <c r="G49" s="128"/>
      <c r="H49" s="138"/>
      <c r="I49" s="771" t="s">
        <v>1180</v>
      </c>
      <c r="J49" s="771"/>
      <c r="K49" s="771"/>
      <c r="L49" s="771"/>
      <c r="M49" s="771"/>
      <c r="N49" s="62"/>
      <c r="O49" s="302"/>
      <c r="P49" s="771" t="s">
        <v>1179</v>
      </c>
      <c r="Q49" s="771"/>
      <c r="R49" s="771"/>
      <c r="S49" s="771"/>
      <c r="T49" s="771"/>
      <c r="U49" s="62"/>
      <c r="V49" s="701"/>
      <c r="W49" s="701"/>
      <c r="X49" s="701"/>
      <c r="Y49" s="701"/>
      <c r="Z49" s="701"/>
      <c r="AA49" s="701"/>
      <c r="AB49" s="470"/>
      <c r="AC49" s="17"/>
      <c r="AE49" s="102"/>
      <c r="AF49" s="92"/>
    </row>
    <row r="50" spans="1:58" ht="19.5" customHeight="1" x14ac:dyDescent="0.2">
      <c r="A50" s="50"/>
      <c r="B50" s="131" t="s">
        <v>2379</v>
      </c>
      <c r="C50" s="132"/>
      <c r="D50" s="133"/>
      <c r="E50" s="131"/>
      <c r="F50" s="128"/>
      <c r="G50" s="128"/>
      <c r="H50" s="138"/>
      <c r="I50" s="771" t="s">
        <v>1180</v>
      </c>
      <c r="J50" s="771"/>
      <c r="K50" s="771"/>
      <c r="L50" s="771"/>
      <c r="M50" s="771"/>
      <c r="N50" s="62"/>
      <c r="O50" s="302"/>
      <c r="P50" s="771" t="s">
        <v>1179</v>
      </c>
      <c r="Q50" s="771"/>
      <c r="R50" s="771"/>
      <c r="S50" s="771"/>
      <c r="T50" s="771"/>
      <c r="U50" s="62"/>
      <c r="V50" s="701"/>
      <c r="W50" s="701"/>
      <c r="X50" s="701"/>
      <c r="Y50" s="701"/>
      <c r="Z50" s="701"/>
      <c r="AA50" s="701"/>
      <c r="AB50" s="470"/>
      <c r="AC50" s="17"/>
      <c r="AE50" s="102"/>
      <c r="AF50" s="92"/>
    </row>
    <row r="51" spans="1:58" ht="19.5" customHeight="1" x14ac:dyDescent="0.2">
      <c r="A51" s="50"/>
      <c r="B51" s="131" t="s">
        <v>2380</v>
      </c>
      <c r="C51" s="132"/>
      <c r="D51" s="133"/>
      <c r="E51" s="131"/>
      <c r="F51" s="128"/>
      <c r="G51" s="128"/>
      <c r="H51" s="138"/>
      <c r="I51" s="133"/>
      <c r="J51" s="133"/>
      <c r="K51" s="133"/>
      <c r="L51" s="133"/>
      <c r="M51" s="136" t="s">
        <v>1180</v>
      </c>
      <c r="N51" s="62"/>
      <c r="O51" s="302"/>
      <c r="P51" s="771" t="s">
        <v>1179</v>
      </c>
      <c r="Q51" s="771"/>
      <c r="R51" s="771"/>
      <c r="S51" s="771"/>
      <c r="T51" s="771"/>
      <c r="U51" s="62"/>
      <c r="V51" s="701"/>
      <c r="W51" s="701"/>
      <c r="X51" s="701"/>
      <c r="Y51" s="701"/>
      <c r="Z51" s="701"/>
      <c r="AA51" s="701"/>
      <c r="AB51" s="470"/>
      <c r="AC51" s="17"/>
      <c r="AE51" s="102"/>
      <c r="AF51" s="92"/>
    </row>
    <row r="52" spans="1:58" ht="19.5" customHeight="1" x14ac:dyDescent="0.2">
      <c r="A52" s="50"/>
      <c r="B52" s="131" t="s">
        <v>2381</v>
      </c>
      <c r="C52" s="132"/>
      <c r="D52" s="133"/>
      <c r="E52" s="131"/>
      <c r="F52" s="128"/>
      <c r="G52" s="128"/>
      <c r="H52" s="138"/>
      <c r="I52" s="771" t="s">
        <v>2382</v>
      </c>
      <c r="J52" s="771"/>
      <c r="K52" s="771"/>
      <c r="L52" s="771"/>
      <c r="M52" s="771"/>
      <c r="N52" s="128"/>
      <c r="O52" s="302"/>
      <c r="P52" s="771" t="s">
        <v>2383</v>
      </c>
      <c r="Q52" s="771"/>
      <c r="R52" s="771"/>
      <c r="S52" s="771"/>
      <c r="T52" s="771"/>
      <c r="U52" s="62"/>
      <c r="V52" s="487"/>
      <c r="W52" s="470"/>
      <c r="X52" s="470"/>
      <c r="Y52" s="470"/>
      <c r="Z52" s="470"/>
      <c r="AA52" s="470"/>
      <c r="AB52" s="470"/>
      <c r="AC52" s="17"/>
      <c r="AE52" s="102"/>
      <c r="AF52" s="92"/>
    </row>
    <row r="53" spans="1:58" ht="19.5" customHeight="1" x14ac:dyDescent="0.2">
      <c r="A53" s="50"/>
      <c r="B53" s="61" t="s">
        <v>2384</v>
      </c>
      <c r="C53" s="132"/>
      <c r="D53" s="133"/>
      <c r="E53" s="131"/>
      <c r="F53" s="128"/>
      <c r="G53" s="128"/>
      <c r="H53" s="138"/>
      <c r="I53" s="771" t="s">
        <v>2385</v>
      </c>
      <c r="J53" s="771"/>
      <c r="K53" s="771"/>
      <c r="L53" s="771"/>
      <c r="M53" s="771"/>
      <c r="N53" s="128"/>
      <c r="O53" s="302"/>
      <c r="P53" s="771" t="s">
        <v>2386</v>
      </c>
      <c r="Q53" s="771"/>
      <c r="R53" s="771"/>
      <c r="S53" s="771"/>
      <c r="T53" s="771"/>
      <c r="U53" s="62"/>
      <c r="V53" s="489"/>
      <c r="W53" s="470"/>
      <c r="X53" s="470"/>
      <c r="Y53" s="470"/>
      <c r="Z53" s="470"/>
      <c r="AA53" s="470"/>
      <c r="AB53" s="470"/>
      <c r="AC53" s="17"/>
      <c r="AE53" s="102"/>
      <c r="AF53" s="92"/>
    </row>
    <row r="54" spans="1:58" ht="6.75" customHeight="1" x14ac:dyDescent="0.2">
      <c r="A54" s="50"/>
      <c r="B54" s="131"/>
      <c r="C54" s="132"/>
      <c r="D54" s="133"/>
      <c r="E54" s="131"/>
      <c r="F54" s="128"/>
      <c r="G54" s="128"/>
      <c r="H54" s="138"/>
      <c r="I54" s="58"/>
      <c r="J54" s="294"/>
      <c r="K54" s="293"/>
      <c r="L54" s="294"/>
      <c r="M54" s="63"/>
      <c r="N54" s="62"/>
      <c r="O54" s="302"/>
      <c r="P54" s="131"/>
      <c r="Q54" s="139"/>
      <c r="R54" s="293"/>
      <c r="S54" s="294"/>
      <c r="T54" s="63"/>
      <c r="U54" s="62"/>
      <c r="V54" s="302"/>
      <c r="W54" s="490"/>
      <c r="X54" s="490"/>
      <c r="Y54" s="490"/>
      <c r="Z54" s="490"/>
      <c r="AA54" s="490"/>
      <c r="AB54" s="490"/>
      <c r="AC54" s="17"/>
      <c r="AE54" s="102"/>
      <c r="AF54" s="92"/>
    </row>
    <row r="55" spans="1:58" ht="19.5" customHeight="1" x14ac:dyDescent="0.2">
      <c r="A55" s="50"/>
      <c r="B55" s="342" t="s">
        <v>2387</v>
      </c>
      <c r="C55" s="132"/>
      <c r="D55" s="133"/>
      <c r="E55" s="131"/>
      <c r="F55" s="131"/>
      <c r="G55" s="337"/>
      <c r="H55" s="733"/>
      <c r="I55" s="733"/>
      <c r="J55" s="733"/>
      <c r="K55" s="733"/>
      <c r="L55" s="733"/>
      <c r="M55" s="733"/>
      <c r="N55" s="733"/>
      <c r="O55" s="53"/>
      <c r="P55" s="339" t="s">
        <v>2388</v>
      </c>
      <c r="Q55" s="491"/>
      <c r="R55" s="492"/>
      <c r="S55" s="307"/>
      <c r="T55" s="307"/>
      <c r="U55" s="308"/>
      <c r="V55" s="789"/>
      <c r="W55" s="789"/>
      <c r="X55" s="789"/>
      <c r="Y55" s="789"/>
      <c r="Z55" s="790"/>
      <c r="AA55" s="790"/>
      <c r="AB55" s="309"/>
      <c r="AC55" s="17"/>
      <c r="AE55" s="102" t="s">
        <v>1695</v>
      </c>
      <c r="AF55" s="89"/>
      <c r="AG55" s="89"/>
      <c r="AH55" s="90" t="b">
        <f>FALSE</f>
        <v>0</v>
      </c>
      <c r="AI55" s="90" t="b">
        <f>FALSE</f>
        <v>0</v>
      </c>
    </row>
    <row r="56" spans="1:58" ht="19.5" customHeight="1" x14ac:dyDescent="0.2">
      <c r="A56" s="50"/>
      <c r="B56" s="342" t="s">
        <v>2581</v>
      </c>
      <c r="C56" s="132"/>
      <c r="D56" s="133"/>
      <c r="E56" s="131"/>
      <c r="F56" s="131"/>
      <c r="G56" s="337"/>
      <c r="H56" s="733"/>
      <c r="I56" s="733"/>
      <c r="J56" s="733"/>
      <c r="K56" s="733"/>
      <c r="L56" s="733"/>
      <c r="M56" s="733"/>
      <c r="N56" s="733"/>
      <c r="O56" s="130"/>
      <c r="P56" s="349" t="s">
        <v>2390</v>
      </c>
      <c r="Q56" s="340"/>
      <c r="R56" s="324"/>
      <c r="S56" s="324"/>
      <c r="T56" s="324"/>
      <c r="U56" s="119"/>
      <c r="V56" s="699"/>
      <c r="W56" s="699"/>
      <c r="X56" s="805"/>
      <c r="Y56" s="805"/>
      <c r="Z56" s="699"/>
      <c r="AA56" s="699"/>
      <c r="AB56" s="469"/>
      <c r="AC56" s="17"/>
      <c r="AE56" s="102" t="s">
        <v>1696</v>
      </c>
      <c r="AF56" s="95"/>
      <c r="AG56" s="95"/>
      <c r="AH56" s="90" t="b">
        <f>FALSE</f>
        <v>0</v>
      </c>
      <c r="AI56" s="90" t="b">
        <f>FALSE</f>
        <v>0</v>
      </c>
    </row>
    <row r="57" spans="1:58" ht="19.5" customHeight="1" x14ac:dyDescent="0.2">
      <c r="A57" s="50"/>
      <c r="B57" s="650" t="s">
        <v>2636</v>
      </c>
      <c r="C57" s="646"/>
      <c r="D57" s="646"/>
      <c r="E57" s="642"/>
      <c r="F57" s="642"/>
      <c r="G57" s="643"/>
      <c r="H57" s="733"/>
      <c r="I57" s="733"/>
      <c r="J57" s="733"/>
      <c r="K57" s="733"/>
      <c r="L57" s="733"/>
      <c r="M57" s="733"/>
      <c r="N57" s="733"/>
      <c r="O57" s="130"/>
      <c r="P57" s="350" t="s">
        <v>2392</v>
      </c>
      <c r="Q57" s="344"/>
      <c r="R57" s="133"/>
      <c r="S57" s="133"/>
      <c r="T57" s="133"/>
      <c r="U57" s="133"/>
      <c r="V57" s="701"/>
      <c r="W57" s="701"/>
      <c r="X57" s="701"/>
      <c r="Y57" s="701"/>
      <c r="Z57" s="701"/>
      <c r="AA57" s="701"/>
      <c r="AB57" s="470"/>
      <c r="AC57" s="17"/>
      <c r="AE57" s="102"/>
      <c r="AF57" s="95"/>
      <c r="AG57" s="95"/>
      <c r="AH57" s="90"/>
      <c r="AI57" s="90"/>
      <c r="AU57"/>
      <c r="AV57" s="142"/>
      <c r="AW57" s="142"/>
      <c r="AX57" s="142"/>
      <c r="AY57" s="142"/>
      <c r="AZ57" s="142"/>
      <c r="BA57" s="133"/>
      <c r="BB57" s="136"/>
      <c r="BC57" s="133"/>
      <c r="BD57" s="137"/>
      <c r="BE57" s="143"/>
      <c r="BF57" s="142"/>
    </row>
    <row r="58" spans="1:58" ht="19.5" customHeight="1" x14ac:dyDescent="0.2">
      <c r="A58" s="50"/>
      <c r="E58" s="131"/>
      <c r="F58" s="131"/>
      <c r="G58" s="337"/>
      <c r="H58" s="468"/>
      <c r="I58" s="468"/>
      <c r="J58" s="468"/>
      <c r="K58" s="468"/>
      <c r="L58" s="468"/>
      <c r="M58" s="468"/>
      <c r="N58" s="468"/>
      <c r="O58" s="130"/>
      <c r="P58" s="348" t="s">
        <v>2394</v>
      </c>
      <c r="Q58" s="338"/>
      <c r="R58" s="341"/>
      <c r="S58" s="341"/>
      <c r="T58" s="341"/>
      <c r="U58" s="341"/>
      <c r="V58" s="701"/>
      <c r="W58" s="701"/>
      <c r="X58" s="701"/>
      <c r="Y58" s="701"/>
      <c r="Z58" s="701"/>
      <c r="AA58" s="701"/>
      <c r="AB58" s="470"/>
      <c r="AC58" s="17"/>
      <c r="AE58" s="102"/>
      <c r="AF58" s="95"/>
      <c r="AG58" s="95"/>
      <c r="AH58" s="90"/>
      <c r="AI58" s="90"/>
      <c r="AU58"/>
      <c r="AV58" s="142"/>
      <c r="AW58" s="142"/>
      <c r="AX58" s="142"/>
      <c r="AY58" s="142"/>
      <c r="AZ58" s="142"/>
      <c r="BA58" s="133"/>
      <c r="BB58" s="136"/>
      <c r="BC58" s="133"/>
      <c r="BD58" s="137"/>
      <c r="BE58" s="143"/>
      <c r="BF58" s="142"/>
    </row>
    <row r="59" spans="1:58" ht="19.5" customHeight="1" x14ac:dyDescent="0.2">
      <c r="A59" s="50"/>
      <c r="B59" s="342" t="s">
        <v>2391</v>
      </c>
      <c r="C59" s="132"/>
      <c r="D59" s="133"/>
      <c r="E59" s="131"/>
      <c r="F59" s="131"/>
      <c r="G59" s="337"/>
      <c r="H59" s="468"/>
      <c r="I59" s="468"/>
      <c r="J59" s="468"/>
      <c r="K59" s="468"/>
      <c r="L59" s="468"/>
      <c r="M59" s="468"/>
      <c r="N59" s="468"/>
      <c r="O59" s="130"/>
      <c r="P59" s="342" t="s">
        <v>2396</v>
      </c>
      <c r="Q59" s="341"/>
      <c r="R59" s="11"/>
      <c r="S59" s="11"/>
      <c r="T59" s="341"/>
      <c r="U59" s="11"/>
      <c r="V59" s="701"/>
      <c r="W59" s="701"/>
      <c r="X59" s="701"/>
      <c r="Y59" s="701"/>
      <c r="Z59" s="701"/>
      <c r="AA59" s="701"/>
      <c r="AB59" s="470"/>
      <c r="AC59" s="17"/>
      <c r="AE59" s="102"/>
      <c r="AF59" s="95"/>
      <c r="AG59" s="95"/>
      <c r="AH59" s="90"/>
      <c r="AI59" s="90"/>
    </row>
    <row r="60" spans="1:58" ht="19.5" customHeight="1" x14ac:dyDescent="0.2">
      <c r="A60" s="50"/>
      <c r="B60" s="342" t="s">
        <v>2393</v>
      </c>
      <c r="C60" s="132"/>
      <c r="D60" s="133"/>
      <c r="E60" s="647"/>
      <c r="F60" s="647"/>
      <c r="G60" s="648"/>
      <c r="H60" s="468"/>
      <c r="I60" s="468"/>
      <c r="J60" s="468"/>
      <c r="K60" s="468"/>
      <c r="L60" s="468"/>
      <c r="M60" s="468"/>
      <c r="N60" s="468"/>
      <c r="O60" s="130"/>
      <c r="P60" s="342" t="s">
        <v>2397</v>
      </c>
      <c r="Q60" s="341"/>
      <c r="R60" s="341"/>
      <c r="S60" s="341"/>
      <c r="T60" s="11"/>
      <c r="U60" s="341"/>
      <c r="V60" s="470"/>
      <c r="W60" s="487"/>
      <c r="X60" s="470"/>
      <c r="Y60" s="470"/>
      <c r="Z60" s="470"/>
      <c r="AA60" s="470"/>
      <c r="AB60" s="470"/>
      <c r="AC60" s="17"/>
      <c r="AE60" s="102"/>
      <c r="AF60" s="95"/>
      <c r="AG60" s="95"/>
      <c r="AH60" s="90"/>
      <c r="AI60" s="90"/>
    </row>
    <row r="61" spans="1:58" ht="19.5" customHeight="1" x14ac:dyDescent="0.2">
      <c r="A61" s="50"/>
      <c r="B61" s="342" t="s">
        <v>2395</v>
      </c>
      <c r="C61" s="132"/>
      <c r="D61" s="133"/>
      <c r="E61" s="131"/>
      <c r="F61" s="131"/>
      <c r="G61" s="337"/>
      <c r="H61" s="468"/>
      <c r="I61" s="468"/>
      <c r="J61" s="468"/>
      <c r="K61" s="468"/>
      <c r="L61" s="468"/>
      <c r="M61" s="468"/>
      <c r="N61" s="468"/>
      <c r="O61" s="130"/>
      <c r="P61" s="342" t="s">
        <v>2398</v>
      </c>
      <c r="Q61" s="336"/>
      <c r="R61" s="133"/>
      <c r="S61" s="133"/>
      <c r="T61" s="133"/>
      <c r="U61" s="133"/>
      <c r="V61" s="493"/>
      <c r="W61" s="688" t="s">
        <v>1180</v>
      </c>
      <c r="X61" s="688"/>
      <c r="Y61" s="133"/>
      <c r="Z61" s="689" t="s">
        <v>1179</v>
      </c>
      <c r="AA61" s="689"/>
      <c r="AB61" s="493"/>
      <c r="AC61" s="17"/>
      <c r="AE61" s="102"/>
      <c r="AF61" s="95"/>
      <c r="AG61" s="95"/>
      <c r="AH61" s="90"/>
      <c r="AI61" s="90"/>
    </row>
    <row r="62" spans="1:58" ht="19.5" customHeight="1" x14ac:dyDescent="0.2">
      <c r="A62" s="50"/>
      <c r="B62" s="361" t="s">
        <v>2399</v>
      </c>
      <c r="C62" s="132"/>
      <c r="D62" s="133"/>
      <c r="E62" s="131"/>
      <c r="F62" s="131"/>
      <c r="G62" s="337"/>
      <c r="H62" s="468"/>
      <c r="I62" s="468"/>
      <c r="J62" s="468"/>
      <c r="K62" s="468"/>
      <c r="L62" s="468"/>
      <c r="M62" s="468"/>
      <c r="N62" s="468"/>
      <c r="O62" s="130"/>
      <c r="P62" s="348" t="s">
        <v>2469</v>
      </c>
      <c r="Q62" s="336"/>
      <c r="R62" s="133"/>
      <c r="S62" s="133"/>
      <c r="T62" s="133"/>
      <c r="U62" s="133"/>
      <c r="V62" s="493"/>
      <c r="W62" s="688" t="s">
        <v>1180</v>
      </c>
      <c r="X62" s="688"/>
      <c r="Y62" s="133"/>
      <c r="Z62" s="689" t="s">
        <v>1179</v>
      </c>
      <c r="AA62" s="689"/>
      <c r="AB62" s="493"/>
      <c r="AC62" s="17"/>
      <c r="AE62" s="102"/>
      <c r="AF62" s="95"/>
      <c r="AG62" s="95"/>
      <c r="AH62" s="90"/>
      <c r="AI62" s="90"/>
    </row>
    <row r="63" spans="1:58" ht="19.5" customHeight="1" x14ac:dyDescent="0.2">
      <c r="A63" s="50"/>
      <c r="B63" s="348" t="s">
        <v>2400</v>
      </c>
      <c r="C63" s="132"/>
      <c r="D63" s="133"/>
      <c r="E63" s="131"/>
      <c r="F63" s="131"/>
      <c r="G63" s="337"/>
      <c r="H63" s="468"/>
      <c r="I63" s="468"/>
      <c r="J63" s="468"/>
      <c r="K63" s="468"/>
      <c r="L63" s="468"/>
      <c r="M63" s="468"/>
      <c r="N63" s="468"/>
      <c r="O63" s="130"/>
      <c r="P63" s="342" t="s">
        <v>2401</v>
      </c>
      <c r="Q63" s="336"/>
      <c r="R63" s="133"/>
      <c r="S63" s="133"/>
      <c r="T63" s="133"/>
      <c r="U63" s="133"/>
      <c r="V63" s="493"/>
      <c r="W63" s="688" t="s">
        <v>1180</v>
      </c>
      <c r="X63" s="688"/>
      <c r="Y63" s="133"/>
      <c r="Z63" s="689" t="s">
        <v>1179</v>
      </c>
      <c r="AA63" s="689"/>
      <c r="AB63" s="493"/>
      <c r="AC63" s="17"/>
      <c r="AE63" s="102"/>
      <c r="AF63" s="95"/>
      <c r="AG63" s="95"/>
      <c r="AH63" s="90"/>
      <c r="AI63" s="90"/>
    </row>
    <row r="64" spans="1:58" ht="9.75" customHeight="1" x14ac:dyDescent="0.2">
      <c r="A64" s="50"/>
      <c r="B64" s="491"/>
      <c r="C64" s="145"/>
      <c r="D64" s="62"/>
      <c r="E64" s="58"/>
      <c r="F64" s="58"/>
      <c r="G64" s="494"/>
      <c r="H64" s="495"/>
      <c r="I64" s="495"/>
      <c r="J64" s="495"/>
      <c r="K64" s="495"/>
      <c r="L64" s="495"/>
      <c r="M64" s="495"/>
      <c r="N64" s="495"/>
      <c r="O64" s="130"/>
      <c r="P64" s="305"/>
      <c r="Q64"/>
      <c r="R64" s="493"/>
      <c r="S64" s="493"/>
      <c r="T64" s="493"/>
      <c r="U64" s="493"/>
      <c r="V64" s="493"/>
      <c r="W64" s="496"/>
      <c r="X64" s="301"/>
      <c r="Y64" s="133"/>
      <c r="Z64" s="137"/>
      <c r="AA64" s="497"/>
      <c r="AB64" s="493"/>
      <c r="AC64" s="17"/>
      <c r="AE64" s="102"/>
      <c r="AF64" s="95"/>
      <c r="AG64" s="95"/>
      <c r="AH64" s="90"/>
      <c r="AI64" s="90"/>
    </row>
    <row r="65" spans="1:35" ht="19.5" customHeight="1" x14ac:dyDescent="0.2">
      <c r="A65" s="50"/>
      <c r="B65" s="310" t="s">
        <v>2402</v>
      </c>
      <c r="C65" s="491"/>
      <c r="D65" s="492"/>
      <c r="E65" s="550" t="s">
        <v>2546</v>
      </c>
      <c r="F65" s="307"/>
      <c r="G65" s="308"/>
      <c r="I65" s="556"/>
      <c r="J65" s="522"/>
      <c r="K65" s="522"/>
      <c r="L65" s="309"/>
      <c r="M65" s="309"/>
      <c r="N65" s="309"/>
      <c r="O65" s="130"/>
      <c r="P65" s="304"/>
      <c r="Q65" s="304"/>
      <c r="R65" s="498"/>
      <c r="S65" s="498"/>
      <c r="T65" s="492"/>
      <c r="U65" s="492"/>
      <c r="V65" s="492"/>
      <c r="W65" s="499"/>
      <c r="X65" s="346"/>
      <c r="Y65" s="62"/>
      <c r="Z65" s="140"/>
      <c r="AA65" s="500"/>
      <c r="AB65" s="498"/>
      <c r="AC65" s="17"/>
      <c r="AE65" s="102"/>
      <c r="AF65" s="95"/>
      <c r="AG65" s="95"/>
      <c r="AH65" s="90"/>
      <c r="AI65" s="90"/>
    </row>
    <row r="66" spans="1:35" ht="19.5" customHeight="1" x14ac:dyDescent="0.2">
      <c r="A66" s="50"/>
      <c r="B66" s="349" t="s">
        <v>2403</v>
      </c>
      <c r="C66" s="317"/>
      <c r="D66" s="133"/>
      <c r="E66" s="318"/>
      <c r="F66" s="318"/>
      <c r="G66" s="501"/>
      <c r="H66" s="502"/>
      <c r="I66" s="502"/>
      <c r="J66" s="502"/>
      <c r="K66" s="502"/>
      <c r="L66" s="503"/>
      <c r="M66" s="503"/>
      <c r="N66" s="362" t="s">
        <v>2404</v>
      </c>
      <c r="O66" s="320"/>
      <c r="P66" s="349" t="s">
        <v>2405</v>
      </c>
      <c r="Q66" s="317"/>
      <c r="R66" s="324"/>
      <c r="S66" s="318"/>
      <c r="T66" s="57"/>
      <c r="U66" s="504"/>
      <c r="V66" s="505"/>
      <c r="W66" s="503"/>
      <c r="X66" s="503"/>
      <c r="Y66" s="503"/>
      <c r="Z66" s="503"/>
      <c r="AA66" s="503"/>
      <c r="AB66" s="362" t="s">
        <v>2404</v>
      </c>
      <c r="AC66" s="17"/>
      <c r="AE66" s="93"/>
      <c r="AF66" s="11"/>
      <c r="AG66" s="11"/>
      <c r="AH66" s="90"/>
      <c r="AI66" s="90"/>
    </row>
    <row r="67" spans="1:35" ht="19.5" customHeight="1" x14ac:dyDescent="0.2">
      <c r="A67" s="50"/>
      <c r="B67" s="342" t="s">
        <v>2406</v>
      </c>
      <c r="C67" s="132"/>
      <c r="D67" s="133"/>
      <c r="E67" s="131"/>
      <c r="F67" s="131"/>
      <c r="G67" s="501"/>
      <c r="H67" s="502"/>
      <c r="I67" s="502"/>
      <c r="J67" s="502"/>
      <c r="K67" s="502"/>
      <c r="L67" s="502"/>
      <c r="M67" s="502"/>
      <c r="N67" s="297" t="s">
        <v>2404</v>
      </c>
      <c r="O67" s="297"/>
      <c r="P67" s="131"/>
      <c r="Q67" s="493"/>
      <c r="R67" s="493"/>
      <c r="S67" s="493"/>
      <c r="T67" s="493"/>
      <c r="U67" s="493"/>
      <c r="V67" s="493"/>
      <c r="W67" s="133"/>
      <c r="X67" s="136"/>
      <c r="Y67" s="133"/>
      <c r="Z67" s="137"/>
      <c r="AA67" s="497"/>
      <c r="AB67" s="493"/>
      <c r="AC67" s="17"/>
      <c r="AE67" s="93"/>
      <c r="AF67" s="11"/>
      <c r="AG67" s="11"/>
      <c r="AH67" s="90"/>
      <c r="AI67" s="90"/>
    </row>
    <row r="68" spans="1:35" ht="19.5" customHeight="1" x14ac:dyDescent="0.2">
      <c r="A68" s="50"/>
      <c r="B68" s="478"/>
      <c r="C68" s="478"/>
      <c r="D68" s="478"/>
      <c r="E68" s="478"/>
      <c r="F68" s="478"/>
      <c r="G68" s="478"/>
      <c r="H68" s="478"/>
      <c r="I68" s="478"/>
      <c r="J68" s="478"/>
      <c r="K68" s="478"/>
      <c r="L68" s="478"/>
      <c r="M68" s="478"/>
      <c r="N68" s="506"/>
      <c r="O68" s="130"/>
      <c r="P68" s="58"/>
      <c r="Q68" s="498"/>
      <c r="R68" s="498"/>
      <c r="S68" s="498"/>
      <c r="T68" s="498"/>
      <c r="U68" s="498"/>
      <c r="V68" s="498"/>
      <c r="W68" s="62"/>
      <c r="X68" s="63"/>
      <c r="Y68" s="62"/>
      <c r="Z68" s="140"/>
      <c r="AA68" s="500"/>
      <c r="AB68" s="498"/>
      <c r="AC68" s="17"/>
      <c r="AE68" s="93"/>
      <c r="AF68" s="11"/>
      <c r="AG68" s="11"/>
      <c r="AH68" s="90"/>
      <c r="AI68" s="90"/>
    </row>
    <row r="69" spans="1:35" ht="19.5" customHeight="1" x14ac:dyDescent="0.2">
      <c r="A69" s="50"/>
      <c r="B69" s="365" t="s">
        <v>2407</v>
      </c>
      <c r="C69" s="365"/>
      <c r="D69" s="365"/>
      <c r="E69" s="365"/>
      <c r="F69" s="365"/>
      <c r="G69" s="365"/>
      <c r="H69" s="365"/>
      <c r="I69" s="365"/>
      <c r="J69" s="465" t="s">
        <v>1180</v>
      </c>
      <c r="K69" s="466" t="s">
        <v>1179</v>
      </c>
      <c r="L69" s="365"/>
      <c r="M69" s="788" t="s">
        <v>2547</v>
      </c>
      <c r="N69" s="788"/>
      <c r="O69" s="788"/>
      <c r="P69" s="788"/>
      <c r="Q69" s="788"/>
      <c r="R69" s="788"/>
      <c r="S69" s="788"/>
      <c r="T69" s="788"/>
      <c r="U69" s="788"/>
      <c r="V69" s="788"/>
      <c r="W69" s="788"/>
      <c r="X69" s="788"/>
      <c r="Y69" s="465" t="s">
        <v>2510</v>
      </c>
      <c r="Z69" s="365"/>
      <c r="AA69" s="365"/>
      <c r="AB69" s="365"/>
      <c r="AC69" s="17"/>
      <c r="AE69" s="93"/>
      <c r="AF69" s="11"/>
      <c r="AG69" s="11"/>
      <c r="AH69" s="90"/>
      <c r="AI69" s="90"/>
    </row>
    <row r="70" spans="1:35" ht="19.5" customHeight="1" x14ac:dyDescent="0.2">
      <c r="A70" s="50"/>
      <c r="B70" s="343" t="s">
        <v>2360</v>
      </c>
      <c r="C70" s="313"/>
      <c r="D70" s="313"/>
      <c r="E70" s="785" t="s">
        <v>2361</v>
      </c>
      <c r="F70" s="785"/>
      <c r="G70" s="49"/>
      <c r="H70" s="133"/>
      <c r="I70" s="771" t="s">
        <v>2362</v>
      </c>
      <c r="J70" s="771"/>
      <c r="K70" s="771"/>
      <c r="L70" s="771"/>
      <c r="M70" s="771"/>
      <c r="N70" s="128"/>
      <c r="O70" s="302"/>
      <c r="P70" s="771" t="s">
        <v>2363</v>
      </c>
      <c r="Q70" s="771"/>
      <c r="R70" s="771"/>
      <c r="S70" s="771"/>
      <c r="T70" s="771"/>
      <c r="U70" s="128"/>
      <c r="V70" s="701"/>
      <c r="W70" s="701"/>
      <c r="X70" s="701"/>
      <c r="Y70" s="701"/>
      <c r="Z70" s="701"/>
      <c r="AA70" s="701"/>
      <c r="AB70" s="470"/>
      <c r="AC70" s="17"/>
      <c r="AE70" s="102"/>
      <c r="AF70" s="92"/>
    </row>
    <row r="71" spans="1:35" ht="19.5" customHeight="1" x14ac:dyDescent="0.2">
      <c r="A71" s="50"/>
      <c r="B71" s="131" t="s">
        <v>2364</v>
      </c>
      <c r="C71" s="133"/>
      <c r="D71" s="133"/>
      <c r="E71" s="133"/>
      <c r="F71" s="133"/>
      <c r="G71" s="49"/>
      <c r="H71" s="133"/>
      <c r="I71" s="771" t="s">
        <v>2408</v>
      </c>
      <c r="J71" s="771"/>
      <c r="K71" s="771"/>
      <c r="L71" s="771"/>
      <c r="M71" s="771"/>
      <c r="N71" s="128"/>
      <c r="O71" s="302"/>
      <c r="P71" s="771" t="s">
        <v>2409</v>
      </c>
      <c r="Q71" s="771"/>
      <c r="R71" s="771"/>
      <c r="S71" s="771"/>
      <c r="T71" s="771"/>
      <c r="U71" s="128"/>
      <c r="V71" s="701"/>
      <c r="W71" s="701"/>
      <c r="X71" s="701"/>
      <c r="Y71" s="701"/>
      <c r="Z71" s="701"/>
      <c r="AA71" s="701"/>
      <c r="AB71" s="470"/>
      <c r="AC71" s="17"/>
      <c r="AE71" s="93"/>
      <c r="AF71" s="11"/>
      <c r="AG71" s="11"/>
      <c r="AH71" s="90"/>
      <c r="AI71" s="90"/>
    </row>
    <row r="72" spans="1:35" ht="19.5" customHeight="1" x14ac:dyDescent="0.2">
      <c r="A72" s="50"/>
      <c r="B72" s="61" t="s">
        <v>2410</v>
      </c>
      <c r="C72" s="133"/>
      <c r="D72" s="133"/>
      <c r="E72" s="133"/>
      <c r="F72" s="133"/>
      <c r="G72" s="62"/>
      <c r="H72" s="133"/>
      <c r="I72" s="771" t="s">
        <v>1180</v>
      </c>
      <c r="J72" s="771"/>
      <c r="K72" s="771"/>
      <c r="L72" s="771"/>
      <c r="M72" s="771"/>
      <c r="N72" s="128"/>
      <c r="O72" s="302"/>
      <c r="P72" s="771" t="s">
        <v>1179</v>
      </c>
      <c r="Q72" s="771"/>
      <c r="R72" s="771"/>
      <c r="S72" s="771"/>
      <c r="T72" s="771"/>
      <c r="U72" s="128"/>
      <c r="V72" s="470"/>
      <c r="W72" s="470"/>
      <c r="X72" s="470"/>
      <c r="Y72" s="470"/>
      <c r="Z72" s="470"/>
      <c r="AA72" s="470"/>
      <c r="AB72" s="470"/>
      <c r="AC72" s="17"/>
      <c r="AE72" s="93"/>
      <c r="AF72" s="11"/>
      <c r="AG72" s="11"/>
      <c r="AH72" s="90"/>
      <c r="AI72" s="90"/>
    </row>
    <row r="73" spans="1:35" ht="19.5" customHeight="1" x14ac:dyDescent="0.2">
      <c r="A73" s="50"/>
      <c r="B73" s="61" t="s">
        <v>2411</v>
      </c>
      <c r="C73" s="133"/>
      <c r="D73" s="133"/>
      <c r="E73" s="133"/>
      <c r="F73" s="133"/>
      <c r="G73" s="62"/>
      <c r="H73" s="133"/>
      <c r="I73" s="771" t="s">
        <v>1180</v>
      </c>
      <c r="J73" s="771"/>
      <c r="K73" s="771"/>
      <c r="L73" s="771"/>
      <c r="M73" s="771"/>
      <c r="N73" s="128"/>
      <c r="O73" s="302"/>
      <c r="P73" s="771" t="s">
        <v>1179</v>
      </c>
      <c r="Q73" s="771"/>
      <c r="R73" s="771"/>
      <c r="S73" s="771"/>
      <c r="T73" s="771"/>
      <c r="U73" s="128"/>
      <c r="V73" s="470"/>
      <c r="W73" s="470"/>
      <c r="X73" s="470"/>
      <c r="Y73" s="470"/>
      <c r="Z73" s="470"/>
      <c r="AA73" s="470"/>
      <c r="AB73" s="470"/>
      <c r="AC73" s="17"/>
      <c r="AE73" s="93"/>
      <c r="AF73" s="11"/>
      <c r="AG73" s="11"/>
      <c r="AH73" s="90"/>
      <c r="AI73" s="90"/>
    </row>
    <row r="74" spans="1:35" ht="19.5" customHeight="1" x14ac:dyDescent="0.2">
      <c r="A74" s="50"/>
      <c r="B74" s="133" t="s">
        <v>2368</v>
      </c>
      <c r="C74" s="132"/>
      <c r="D74" s="133"/>
      <c r="E74" s="131"/>
      <c r="F74" s="136" t="s">
        <v>2369</v>
      </c>
      <c r="G74" s="133"/>
      <c r="H74" s="133"/>
      <c r="I74" s="771" t="s">
        <v>2412</v>
      </c>
      <c r="J74" s="771"/>
      <c r="K74" s="771"/>
      <c r="L74" s="771"/>
      <c r="M74" s="771"/>
      <c r="N74" s="128"/>
      <c r="O74" s="302"/>
      <c r="P74" s="771" t="s">
        <v>2371</v>
      </c>
      <c r="Q74" s="771"/>
      <c r="R74" s="771"/>
      <c r="S74" s="771"/>
      <c r="T74" s="771"/>
      <c r="U74" s="128"/>
      <c r="V74" s="701"/>
      <c r="W74" s="701"/>
      <c r="X74" s="701"/>
      <c r="Y74" s="701"/>
      <c r="Z74" s="701"/>
      <c r="AA74" s="701"/>
      <c r="AB74" s="470"/>
      <c r="AC74" s="17"/>
      <c r="AE74" s="93"/>
      <c r="AF74" s="11"/>
      <c r="AG74" s="11"/>
      <c r="AH74" s="90"/>
      <c r="AI74" s="90"/>
    </row>
    <row r="75" spans="1:35" ht="19.5" customHeight="1" x14ac:dyDescent="0.2">
      <c r="A75" s="50"/>
      <c r="B75" s="133" t="s">
        <v>2413</v>
      </c>
      <c r="C75" s="133"/>
      <c r="D75" s="133"/>
      <c r="E75" s="133"/>
      <c r="F75" s="136"/>
      <c r="G75" s="128"/>
      <c r="H75" s="138"/>
      <c r="I75" s="771" t="s">
        <v>1180</v>
      </c>
      <c r="J75" s="771"/>
      <c r="K75" s="771"/>
      <c r="L75" s="771"/>
      <c r="M75" s="771"/>
      <c r="N75" s="62"/>
      <c r="O75" s="302"/>
      <c r="P75" s="771" t="s">
        <v>1179</v>
      </c>
      <c r="Q75" s="771"/>
      <c r="R75" s="771"/>
      <c r="S75" s="771"/>
      <c r="T75" s="771"/>
      <c r="U75" s="128"/>
      <c r="V75" s="701"/>
      <c r="W75" s="701"/>
      <c r="X75" s="701"/>
      <c r="Y75" s="701"/>
      <c r="Z75" s="701"/>
      <c r="AA75" s="701"/>
      <c r="AB75" s="470"/>
      <c r="AC75" s="17"/>
      <c r="AE75" s="93"/>
      <c r="AF75" s="11"/>
      <c r="AG75" s="11"/>
      <c r="AH75" s="90"/>
      <c r="AI75" s="90"/>
    </row>
    <row r="76" spans="1:35" ht="19.5" customHeight="1" x14ac:dyDescent="0.2">
      <c r="A76" s="50"/>
      <c r="B76" s="635"/>
      <c r="C76" s="635"/>
      <c r="D76" s="635"/>
      <c r="E76" s="635"/>
      <c r="F76" s="636"/>
      <c r="G76" s="637"/>
      <c r="H76" s="638"/>
      <c r="I76" s="636"/>
      <c r="J76" s="636"/>
      <c r="K76" s="636"/>
      <c r="L76" s="636"/>
      <c r="M76" s="636"/>
      <c r="N76" s="639"/>
      <c r="O76" s="640"/>
      <c r="P76" s="636"/>
      <c r="Q76" s="636"/>
      <c r="R76" s="636"/>
      <c r="S76" s="636"/>
      <c r="T76" s="636"/>
      <c r="U76" s="641"/>
      <c r="V76" s="470"/>
      <c r="W76" s="470"/>
      <c r="X76" s="470"/>
      <c r="Y76" s="470"/>
      <c r="Z76" s="470"/>
      <c r="AA76" s="470"/>
      <c r="AB76" s="470"/>
      <c r="AC76" s="17"/>
      <c r="AE76" s="93"/>
      <c r="AF76" s="11"/>
      <c r="AG76" s="11"/>
      <c r="AH76" s="90"/>
      <c r="AI76" s="90"/>
    </row>
    <row r="77" spans="1:35" ht="19.5" customHeight="1" x14ac:dyDescent="0.2">
      <c r="A77" s="50"/>
      <c r="B77" s="131" t="s">
        <v>2414</v>
      </c>
      <c r="C77" s="132"/>
      <c r="D77" s="133"/>
      <c r="E77" s="131"/>
      <c r="F77" s="128"/>
      <c r="G77" s="128"/>
      <c r="H77" s="138"/>
      <c r="I77" s="133"/>
      <c r="J77" s="133"/>
      <c r="K77" s="133"/>
      <c r="L77" s="133"/>
      <c r="M77" s="136" t="s">
        <v>1180</v>
      </c>
      <c r="N77" s="62"/>
      <c r="O77" s="302"/>
      <c r="P77" s="771" t="s">
        <v>1179</v>
      </c>
      <c r="Q77" s="771"/>
      <c r="R77" s="771"/>
      <c r="S77" s="771"/>
      <c r="T77" s="771"/>
      <c r="U77" s="62"/>
      <c r="V77" s="701"/>
      <c r="W77" s="701"/>
      <c r="X77" s="701"/>
      <c r="Y77" s="701"/>
      <c r="Z77" s="701"/>
      <c r="AA77" s="701"/>
      <c r="AB77" s="470"/>
      <c r="AC77" s="17"/>
      <c r="AE77" s="93"/>
      <c r="AF77" s="11"/>
      <c r="AG77" s="11"/>
      <c r="AH77" s="90"/>
      <c r="AI77" s="90"/>
    </row>
    <row r="78" spans="1:35" ht="19.5" customHeight="1" x14ac:dyDescent="0.2">
      <c r="A78" s="50"/>
      <c r="B78" s="131" t="s">
        <v>2381</v>
      </c>
      <c r="C78" s="132"/>
      <c r="D78" s="133"/>
      <c r="E78" s="131"/>
      <c r="F78" s="128"/>
      <c r="G78" s="128"/>
      <c r="H78" s="771" t="s">
        <v>2382</v>
      </c>
      <c r="I78" s="771"/>
      <c r="J78" s="771"/>
      <c r="K78" s="771"/>
      <c r="L78" s="771"/>
      <c r="M78" s="771"/>
      <c r="N78" s="128"/>
      <c r="O78" s="302"/>
      <c r="P78" s="771" t="s">
        <v>2383</v>
      </c>
      <c r="Q78" s="771"/>
      <c r="R78" s="771"/>
      <c r="S78" s="771"/>
      <c r="T78" s="771"/>
      <c r="U78" s="62"/>
      <c r="V78" s="470"/>
      <c r="W78" s="470"/>
      <c r="X78" s="470"/>
      <c r="Y78" s="470"/>
      <c r="Z78" s="470"/>
      <c r="AA78" s="470"/>
      <c r="AB78" s="470"/>
      <c r="AC78" s="17"/>
      <c r="AE78" s="93"/>
      <c r="AF78" s="11"/>
      <c r="AG78" s="11"/>
      <c r="AH78" s="90"/>
      <c r="AI78" s="90"/>
    </row>
    <row r="79" spans="1:35" ht="6" customHeight="1" x14ac:dyDescent="0.2">
      <c r="A79" s="50"/>
      <c r="B79" s="61"/>
      <c r="C79" s="132"/>
      <c r="D79" s="133"/>
      <c r="E79" s="131"/>
      <c r="F79" s="128"/>
      <c r="G79" s="128"/>
      <c r="H79" s="136"/>
      <c r="I79" s="136"/>
      <c r="J79" s="136"/>
      <c r="K79" s="136"/>
      <c r="L79" s="136"/>
      <c r="M79" s="136"/>
      <c r="N79" s="128"/>
      <c r="O79" s="66"/>
      <c r="P79" s="136"/>
      <c r="Q79" s="136"/>
      <c r="R79" s="136"/>
      <c r="S79" s="136"/>
      <c r="T79" s="136"/>
      <c r="U79" s="62"/>
      <c r="V79" s="487"/>
      <c r="W79" s="470"/>
      <c r="X79" s="470"/>
      <c r="Y79" s="470"/>
      <c r="Z79" s="470"/>
      <c r="AA79" s="470"/>
      <c r="AB79" s="470"/>
      <c r="AC79" s="17"/>
      <c r="AE79" s="93"/>
      <c r="AF79" s="11"/>
      <c r="AG79" s="11"/>
      <c r="AH79" s="90"/>
      <c r="AI79" s="90"/>
    </row>
    <row r="80" spans="1:35" ht="19.5" customHeight="1" x14ac:dyDescent="0.2">
      <c r="A80" s="50"/>
      <c r="B80" s="342" t="s">
        <v>2415</v>
      </c>
      <c r="C80" s="132"/>
      <c r="D80" s="133"/>
      <c r="E80" s="131"/>
      <c r="F80" s="128"/>
      <c r="G80" s="128"/>
      <c r="H80" s="733"/>
      <c r="I80" s="733"/>
      <c r="J80" s="733"/>
      <c r="K80" s="733"/>
      <c r="L80" s="733"/>
      <c r="M80" s="733"/>
      <c r="N80" s="733"/>
      <c r="O80" s="360"/>
      <c r="P80" s="342" t="s">
        <v>2389</v>
      </c>
      <c r="Q80" s="132"/>
      <c r="R80" s="133"/>
      <c r="S80" s="131"/>
      <c r="T80" s="131"/>
      <c r="U80" s="501"/>
      <c r="V80" s="733"/>
      <c r="W80" s="733"/>
      <c r="X80" s="733"/>
      <c r="Y80" s="733"/>
      <c r="Z80" s="733"/>
      <c r="AA80" s="733"/>
      <c r="AB80" s="733"/>
      <c r="AC80" s="17"/>
      <c r="AE80" s="93"/>
      <c r="AF80" s="11"/>
      <c r="AG80" s="11"/>
      <c r="AH80" s="90"/>
      <c r="AI80" s="90"/>
    </row>
    <row r="81" spans="1:35" ht="19.5" customHeight="1" x14ac:dyDescent="0.2">
      <c r="A81" s="50"/>
      <c r="B81" s="342" t="s">
        <v>2563</v>
      </c>
      <c r="C81" s="132"/>
      <c r="D81" s="133"/>
      <c r="E81" s="131"/>
      <c r="F81" s="131"/>
      <c r="G81" s="337"/>
      <c r="H81" s="733"/>
      <c r="I81" s="733"/>
      <c r="J81" s="733"/>
      <c r="K81" s="733"/>
      <c r="L81" s="733"/>
      <c r="M81" s="733"/>
      <c r="N81" s="733"/>
      <c r="O81" s="66"/>
      <c r="P81" s="804" t="s">
        <v>2636</v>
      </c>
      <c r="Q81" s="804"/>
      <c r="R81" s="804"/>
      <c r="S81" s="804"/>
      <c r="T81" s="804"/>
      <c r="U81" s="804"/>
      <c r="V81" s="733"/>
      <c r="W81" s="733"/>
      <c r="X81" s="733"/>
      <c r="Y81" s="733"/>
      <c r="Z81" s="733"/>
      <c r="AA81" s="733"/>
      <c r="AB81" s="733"/>
      <c r="AC81" s="17"/>
      <c r="AE81" s="93"/>
      <c r="AF81" s="11"/>
      <c r="AG81" s="11"/>
      <c r="AH81" s="90"/>
      <c r="AI81" s="90"/>
    </row>
    <row r="82" spans="1:35" ht="19.5" customHeight="1" x14ac:dyDescent="0.2">
      <c r="A82" s="50"/>
      <c r="B82" s="342" t="s">
        <v>2396</v>
      </c>
      <c r="C82" s="132"/>
      <c r="D82" s="133"/>
      <c r="E82" s="131"/>
      <c r="F82" s="131"/>
      <c r="G82" s="337"/>
      <c r="H82" s="733"/>
      <c r="I82" s="733"/>
      <c r="J82" s="733"/>
      <c r="K82" s="733"/>
      <c r="L82" s="733"/>
      <c r="M82" s="733"/>
      <c r="N82" s="733"/>
      <c r="O82" s="130"/>
      <c r="P82" s="342" t="s">
        <v>2393</v>
      </c>
      <c r="Q82" s="132"/>
      <c r="R82" s="133"/>
      <c r="S82" s="131"/>
      <c r="T82" s="131"/>
      <c r="U82" s="501"/>
      <c r="V82" s="468"/>
      <c r="W82" s="468"/>
      <c r="X82" s="468"/>
      <c r="Y82" s="468"/>
      <c r="Z82" s="468"/>
      <c r="AA82" s="468"/>
      <c r="AB82" s="468"/>
      <c r="AC82" s="17"/>
      <c r="AE82" s="93"/>
      <c r="AF82" s="11"/>
      <c r="AG82" s="11"/>
      <c r="AH82" s="90"/>
      <c r="AI82" s="90"/>
    </row>
    <row r="83" spans="1:35" ht="19.5" customHeight="1" x14ac:dyDescent="0.2">
      <c r="A83" s="50"/>
      <c r="B83" s="342" t="s">
        <v>2401</v>
      </c>
      <c r="C83" s="132"/>
      <c r="D83" s="133"/>
      <c r="E83" s="131"/>
      <c r="F83" s="131"/>
      <c r="G83" s="337"/>
      <c r="H83" s="733"/>
      <c r="I83" s="733"/>
      <c r="J83" s="733"/>
      <c r="K83" s="733"/>
      <c r="L83" s="733"/>
      <c r="M83" s="733"/>
      <c r="N83" s="733"/>
      <c r="O83" s="130"/>
      <c r="P83" s="131" t="s">
        <v>2391</v>
      </c>
      <c r="Q83" s="133"/>
      <c r="R83" s="133"/>
      <c r="S83" s="133"/>
      <c r="T83" s="133"/>
      <c r="U83" s="493"/>
      <c r="V83" s="468"/>
      <c r="W83" s="468"/>
      <c r="X83" s="468"/>
      <c r="Y83" s="468"/>
      <c r="Z83" s="468"/>
      <c r="AA83" s="468"/>
      <c r="AB83" s="468"/>
      <c r="AC83" s="17"/>
      <c r="AE83" s="93"/>
      <c r="AF83" s="11"/>
      <c r="AG83" s="11"/>
      <c r="AH83" s="90"/>
      <c r="AI83" s="90"/>
    </row>
    <row r="84" spans="1:35" ht="8.25" customHeight="1" x14ac:dyDescent="0.2">
      <c r="A84" s="50"/>
      <c r="B84" s="478"/>
      <c r="C84" s="478"/>
      <c r="D84" s="478"/>
      <c r="E84" s="478"/>
      <c r="F84" s="478"/>
      <c r="G84" s="478"/>
      <c r="H84" s="478"/>
      <c r="I84" s="478"/>
      <c r="J84" s="478"/>
      <c r="K84" s="478"/>
      <c r="L84" s="478"/>
      <c r="M84" s="478"/>
      <c r="N84" s="478"/>
      <c r="O84" s="130"/>
      <c r="P84" s="131"/>
      <c r="Q84" s="493"/>
      <c r="R84" s="493"/>
      <c r="S84" s="493"/>
      <c r="T84" s="493"/>
      <c r="U84" s="493"/>
      <c r="V84" s="493"/>
      <c r="W84" s="133"/>
      <c r="X84" s="136"/>
      <c r="Y84" s="133"/>
      <c r="Z84" s="137"/>
      <c r="AA84" s="497"/>
      <c r="AB84" s="493"/>
      <c r="AC84" s="17"/>
      <c r="AE84" s="93"/>
      <c r="AF84" s="11"/>
      <c r="AG84" s="11"/>
      <c r="AH84" s="90"/>
      <c r="AI84" s="90"/>
    </row>
    <row r="85" spans="1:35" ht="19.5" customHeight="1" x14ac:dyDescent="0.2">
      <c r="A85" s="50"/>
      <c r="B85" s="310" t="s">
        <v>2417</v>
      </c>
      <c r="C85" s="491"/>
      <c r="D85" s="492"/>
      <c r="E85" s="550" t="s">
        <v>2546</v>
      </c>
      <c r="F85" s="307"/>
      <c r="G85" s="308"/>
      <c r="I85" s="556"/>
      <c r="J85" s="556"/>
      <c r="K85" s="556"/>
      <c r="L85" s="556"/>
      <c r="M85" s="556"/>
      <c r="N85" s="556"/>
      <c r="O85" s="556"/>
      <c r="P85" s="58"/>
      <c r="Q85" s="492"/>
      <c r="R85" s="498"/>
      <c r="S85" s="498"/>
      <c r="T85" s="498"/>
      <c r="U85" s="498"/>
      <c r="V85" s="498"/>
      <c r="W85" s="62"/>
      <c r="X85" s="329"/>
      <c r="Y85" s="62"/>
      <c r="Z85" s="140"/>
      <c r="AA85" s="500"/>
      <c r="AB85" s="498"/>
      <c r="AC85" s="17"/>
      <c r="AE85" s="93"/>
      <c r="AF85" s="11"/>
      <c r="AG85" s="11"/>
      <c r="AH85" s="90"/>
      <c r="AI85" s="90"/>
    </row>
    <row r="86" spans="1:35" ht="19.5" customHeight="1" x14ac:dyDescent="0.2">
      <c r="A86" s="50"/>
      <c r="B86" s="349" t="s">
        <v>2403</v>
      </c>
      <c r="C86" s="317"/>
      <c r="D86" s="133"/>
      <c r="E86" s="318"/>
      <c r="F86" s="318"/>
      <c r="G86" s="501"/>
      <c r="H86" s="502"/>
      <c r="I86" s="502"/>
      <c r="J86" s="502"/>
      <c r="K86" s="502"/>
      <c r="L86" s="503"/>
      <c r="M86" s="503"/>
      <c r="N86" s="320" t="s">
        <v>2404</v>
      </c>
      <c r="O86" s="327"/>
      <c r="P86" s="349" t="s">
        <v>2405</v>
      </c>
      <c r="Q86" s="118"/>
      <c r="R86" s="324"/>
      <c r="S86" s="318"/>
      <c r="T86" s="318"/>
      <c r="U86" s="507"/>
      <c r="V86" s="503"/>
      <c r="W86" s="503"/>
      <c r="X86" s="505"/>
      <c r="Y86" s="503"/>
      <c r="Z86" s="503"/>
      <c r="AA86" s="503"/>
      <c r="AB86" s="362" t="s">
        <v>2404</v>
      </c>
      <c r="AC86" s="17"/>
      <c r="AE86" s="93"/>
      <c r="AF86" s="11"/>
      <c r="AG86" s="11"/>
      <c r="AH86" s="90"/>
      <c r="AI86" s="90"/>
    </row>
    <row r="87" spans="1:35" ht="19.5" customHeight="1" x14ac:dyDescent="0.2">
      <c r="A87" s="50"/>
      <c r="B87" s="342" t="s">
        <v>2406</v>
      </c>
      <c r="C87" s="132"/>
      <c r="D87" s="133"/>
      <c r="E87" s="131"/>
      <c r="F87" s="131"/>
      <c r="G87" s="501"/>
      <c r="H87" s="502"/>
      <c r="I87" s="502"/>
      <c r="J87" s="502"/>
      <c r="K87" s="502"/>
      <c r="L87" s="502"/>
      <c r="M87" s="502"/>
      <c r="N87" s="357" t="s">
        <v>2404</v>
      </c>
      <c r="O87" s="130"/>
      <c r="P87" s="131"/>
      <c r="Q87" s="493"/>
      <c r="R87" s="493"/>
      <c r="S87" s="493"/>
      <c r="T87" s="493"/>
      <c r="U87" s="493"/>
      <c r="V87" s="493"/>
      <c r="W87" s="133"/>
      <c r="X87" s="136"/>
      <c r="Y87" s="133"/>
      <c r="Z87" s="137"/>
      <c r="AA87" s="497"/>
      <c r="AB87" s="493"/>
      <c r="AC87" s="17"/>
      <c r="AE87" s="93"/>
      <c r="AF87" s="11"/>
      <c r="AG87" s="11"/>
      <c r="AH87" s="90"/>
      <c r="AI87" s="90"/>
    </row>
    <row r="88" spans="1:35" ht="19.5" customHeight="1" x14ac:dyDescent="0.2">
      <c r="A88" s="50"/>
      <c r="B88" s="478"/>
      <c r="C88" s="107"/>
      <c r="D88" s="49"/>
      <c r="E88" s="61"/>
      <c r="F88" s="61"/>
      <c r="G88" s="508"/>
      <c r="H88" s="508"/>
      <c r="I88" s="508"/>
      <c r="J88" s="508"/>
      <c r="K88" s="508"/>
      <c r="L88" s="508"/>
      <c r="M88" s="508"/>
      <c r="N88" s="297"/>
      <c r="O88" s="130"/>
      <c r="P88" s="61"/>
      <c r="Q88" s="480"/>
      <c r="R88" s="480"/>
      <c r="S88" s="480"/>
      <c r="T88" s="480"/>
      <c r="U88" s="480"/>
      <c r="V88" s="480"/>
      <c r="W88" s="49"/>
      <c r="X88" s="60"/>
      <c r="Y88" s="49"/>
      <c r="Z88" s="64"/>
      <c r="AA88" s="482"/>
      <c r="AB88" s="480"/>
      <c r="AC88" s="17"/>
      <c r="AE88" s="93"/>
      <c r="AF88" s="11"/>
      <c r="AG88" s="11"/>
      <c r="AH88" s="90"/>
      <c r="AI88" s="90"/>
    </row>
    <row r="89" spans="1:35" ht="19.5" customHeight="1" x14ac:dyDescent="0.2">
      <c r="A89" s="50"/>
      <c r="B89" s="365" t="s">
        <v>2418</v>
      </c>
      <c r="C89" s="365"/>
      <c r="D89" s="365"/>
      <c r="E89" s="365"/>
      <c r="F89" s="365"/>
      <c r="G89" s="365"/>
      <c r="H89" s="365"/>
      <c r="I89" s="365"/>
      <c r="J89" s="465" t="s">
        <v>1180</v>
      </c>
      <c r="K89" s="466" t="s">
        <v>1179</v>
      </c>
      <c r="L89" s="365"/>
      <c r="M89" s="367" t="s">
        <v>2419</v>
      </c>
      <c r="N89" s="365"/>
      <c r="O89" s="365"/>
      <c r="P89" s="365"/>
      <c r="Q89" s="365"/>
      <c r="R89" s="365"/>
      <c r="S89" s="365"/>
      <c r="T89" s="365"/>
      <c r="U89" s="365"/>
      <c r="V89" s="365" t="s">
        <v>2510</v>
      </c>
      <c r="W89" s="365"/>
      <c r="X89" s="365"/>
      <c r="Y89" s="365"/>
      <c r="Z89" s="365"/>
      <c r="AA89" s="365"/>
      <c r="AB89" s="365"/>
      <c r="AC89" s="17"/>
      <c r="AE89" s="93"/>
      <c r="AF89" s="11"/>
      <c r="AG89" s="11"/>
      <c r="AH89" s="90"/>
      <c r="AI89" s="90"/>
    </row>
    <row r="90" spans="1:35" ht="19.5" customHeight="1" x14ac:dyDescent="0.2">
      <c r="A90" s="50"/>
      <c r="B90" s="131" t="s">
        <v>2420</v>
      </c>
      <c r="C90" s="133"/>
      <c r="D90" s="133"/>
      <c r="E90" s="133"/>
      <c r="F90" s="133"/>
      <c r="G90" s="49"/>
      <c r="H90" s="133"/>
      <c r="I90" s="771" t="s">
        <v>2365</v>
      </c>
      <c r="J90" s="771"/>
      <c r="K90" s="771"/>
      <c r="L90" s="771"/>
      <c r="M90" s="771"/>
      <c r="N90" s="128"/>
      <c r="O90" s="302"/>
      <c r="P90" s="771" t="s">
        <v>2366</v>
      </c>
      <c r="Q90" s="771"/>
      <c r="R90" s="771"/>
      <c r="S90" s="771"/>
      <c r="T90" s="771"/>
      <c r="U90" s="128"/>
      <c r="V90" s="701"/>
      <c r="W90" s="701"/>
      <c r="X90" s="701"/>
      <c r="Y90" s="701"/>
      <c r="Z90" s="701"/>
      <c r="AA90" s="701"/>
      <c r="AB90" s="470"/>
      <c r="AC90" s="17"/>
      <c r="AE90" s="93"/>
      <c r="AF90" s="11"/>
      <c r="AG90" s="11"/>
      <c r="AH90" s="90"/>
      <c r="AI90" s="90"/>
    </row>
    <row r="91" spans="1:35" ht="19.5" customHeight="1" x14ac:dyDescent="0.2">
      <c r="A91" s="50"/>
      <c r="B91" s="61" t="s">
        <v>2421</v>
      </c>
      <c r="C91" s="133"/>
      <c r="D91" s="133"/>
      <c r="E91" s="133"/>
      <c r="F91" s="136"/>
      <c r="G91" s="133"/>
      <c r="H91" s="133"/>
      <c r="I91" s="771" t="s">
        <v>2422</v>
      </c>
      <c r="J91" s="771"/>
      <c r="K91" s="771"/>
      <c r="L91" s="771"/>
      <c r="M91" s="771"/>
      <c r="N91" s="128"/>
      <c r="O91" s="302"/>
      <c r="P91" s="771" t="s">
        <v>2423</v>
      </c>
      <c r="Q91" s="771"/>
      <c r="R91" s="771"/>
      <c r="S91" s="771"/>
      <c r="T91" s="771"/>
      <c r="U91" s="128"/>
      <c r="V91" s="470"/>
      <c r="W91" s="470"/>
      <c r="X91" s="470"/>
      <c r="Y91" s="470"/>
      <c r="Z91" s="470"/>
      <c r="AA91" s="470"/>
      <c r="AB91" s="470"/>
      <c r="AC91" s="17"/>
      <c r="AE91" s="93"/>
      <c r="AF91" s="11"/>
      <c r="AG91" s="11"/>
      <c r="AH91" s="90"/>
      <c r="AI91" s="90"/>
    </row>
    <row r="92" spans="1:35" ht="19.5" customHeight="1" x14ac:dyDescent="0.2">
      <c r="A92" s="50"/>
      <c r="B92" s="131"/>
      <c r="C92" s="133"/>
      <c r="D92" s="133"/>
      <c r="E92" s="133"/>
      <c r="F92" s="136"/>
      <c r="G92" s="49"/>
      <c r="H92" s="133"/>
      <c r="I92" s="803" t="s">
        <v>2472</v>
      </c>
      <c r="J92" s="803"/>
      <c r="K92" s="803"/>
      <c r="L92" s="803"/>
      <c r="M92" s="803"/>
      <c r="N92" s="62"/>
      <c r="O92" s="302"/>
      <c r="P92" s="771" t="s">
        <v>2424</v>
      </c>
      <c r="Q92" s="771"/>
      <c r="R92" s="771"/>
      <c r="S92" s="771"/>
      <c r="T92" s="771"/>
      <c r="U92" s="128"/>
      <c r="V92" s="470"/>
      <c r="W92" s="470"/>
      <c r="X92" s="470"/>
      <c r="Y92" s="470"/>
      <c r="Z92" s="470"/>
      <c r="AA92" s="470"/>
      <c r="AB92" s="470"/>
      <c r="AC92" s="17"/>
      <c r="AE92" s="93"/>
      <c r="AF92" s="11"/>
      <c r="AG92" s="11"/>
      <c r="AH92" s="90"/>
      <c r="AI92" s="90"/>
    </row>
    <row r="93" spans="1:35" ht="19.5" customHeight="1" x14ac:dyDescent="0.2">
      <c r="A93" s="50"/>
      <c r="B93" s="133" t="s">
        <v>2368</v>
      </c>
      <c r="C93" s="132"/>
      <c r="D93" s="133"/>
      <c r="E93" s="131"/>
      <c r="F93" s="136" t="s">
        <v>2468</v>
      </c>
      <c r="G93" s="133"/>
      <c r="H93" s="133"/>
      <c r="I93" s="771" t="s">
        <v>2412</v>
      </c>
      <c r="J93" s="771"/>
      <c r="K93" s="771"/>
      <c r="L93" s="771"/>
      <c r="M93" s="771"/>
      <c r="N93" s="128"/>
      <c r="O93" s="302"/>
      <c r="P93" s="771" t="s">
        <v>2371</v>
      </c>
      <c r="Q93" s="771"/>
      <c r="R93" s="771"/>
      <c r="S93" s="771"/>
      <c r="T93" s="771"/>
      <c r="U93" s="128"/>
      <c r="V93" s="701"/>
      <c r="W93" s="701"/>
      <c r="X93" s="701"/>
      <c r="Y93" s="701"/>
      <c r="Z93" s="701"/>
      <c r="AA93" s="701"/>
      <c r="AB93" s="470"/>
      <c r="AC93" s="17"/>
      <c r="AE93" s="93"/>
      <c r="AF93" s="11"/>
      <c r="AG93" s="11"/>
      <c r="AH93" s="90"/>
      <c r="AI93" s="90"/>
    </row>
    <row r="94" spans="1:35" ht="19.5" customHeight="1" x14ac:dyDescent="0.2">
      <c r="A94" s="50"/>
      <c r="B94" s="131" t="s">
        <v>2414</v>
      </c>
      <c r="C94" s="132"/>
      <c r="D94" s="133"/>
      <c r="E94" s="131"/>
      <c r="F94" s="128" t="s">
        <v>2470</v>
      </c>
      <c r="G94" s="128"/>
      <c r="H94" s="138"/>
      <c r="I94" s="771" t="s">
        <v>1180</v>
      </c>
      <c r="J94" s="771"/>
      <c r="K94" s="771"/>
      <c r="L94" s="771"/>
      <c r="M94" s="771"/>
      <c r="N94" s="62"/>
      <c r="O94" s="302"/>
      <c r="P94" s="771" t="s">
        <v>1179</v>
      </c>
      <c r="Q94" s="771"/>
      <c r="R94" s="771"/>
      <c r="S94" s="771"/>
      <c r="T94" s="771"/>
      <c r="U94" s="62"/>
      <c r="V94" s="701"/>
      <c r="W94" s="701"/>
      <c r="X94" s="701"/>
      <c r="Y94" s="701"/>
      <c r="Z94" s="701"/>
      <c r="AA94" s="701"/>
      <c r="AB94" s="470"/>
      <c r="AC94" s="17"/>
      <c r="AE94" s="93"/>
      <c r="AF94" s="11"/>
      <c r="AG94" s="11"/>
      <c r="AH94" s="90"/>
      <c r="AI94" s="90"/>
    </row>
    <row r="95" spans="1:35" ht="19.5" customHeight="1" x14ac:dyDescent="0.2">
      <c r="A95" s="50"/>
      <c r="B95" s="61" t="s">
        <v>2425</v>
      </c>
      <c r="C95" s="132"/>
      <c r="D95" s="133"/>
      <c r="E95" s="131"/>
      <c r="F95" s="128"/>
      <c r="G95" s="128"/>
      <c r="H95" s="138"/>
      <c r="I95" s="771" t="s">
        <v>1180</v>
      </c>
      <c r="J95" s="771"/>
      <c r="K95" s="771"/>
      <c r="L95" s="771"/>
      <c r="M95" s="771"/>
      <c r="N95" s="62"/>
      <c r="O95" s="302"/>
      <c r="P95" s="771" t="s">
        <v>1179</v>
      </c>
      <c r="Q95" s="771"/>
      <c r="R95" s="771"/>
      <c r="S95" s="771"/>
      <c r="T95" s="771"/>
      <c r="U95" s="62"/>
      <c r="V95" s="487"/>
      <c r="W95" s="470"/>
      <c r="X95" s="470"/>
      <c r="Y95" s="470"/>
      <c r="Z95" s="470"/>
      <c r="AA95" s="470"/>
      <c r="AB95" s="470"/>
      <c r="AC95" s="17"/>
      <c r="AE95" s="93"/>
      <c r="AF95" s="11"/>
      <c r="AG95" s="11"/>
      <c r="AH95" s="90"/>
      <c r="AI95" s="90"/>
    </row>
    <row r="96" spans="1:35" ht="19.5" customHeight="1" x14ac:dyDescent="0.2">
      <c r="A96" s="50"/>
      <c r="B96" s="131" t="s">
        <v>2381</v>
      </c>
      <c r="C96" s="132"/>
      <c r="D96" s="133"/>
      <c r="E96" s="131"/>
      <c r="F96" s="128"/>
      <c r="G96" s="128"/>
      <c r="H96" s="771" t="s">
        <v>2382</v>
      </c>
      <c r="I96" s="771"/>
      <c r="J96" s="771"/>
      <c r="K96" s="771"/>
      <c r="L96" s="771"/>
      <c r="M96" s="771"/>
      <c r="N96" s="128"/>
      <c r="O96" s="302"/>
      <c r="P96" s="771" t="s">
        <v>2383</v>
      </c>
      <c r="Q96" s="771"/>
      <c r="R96" s="771"/>
      <c r="S96" s="771"/>
      <c r="T96" s="771"/>
      <c r="U96" s="62"/>
      <c r="V96" s="470"/>
      <c r="W96" s="470"/>
      <c r="X96" s="470"/>
      <c r="Y96" s="470"/>
      <c r="Z96" s="470"/>
      <c r="AA96" s="470"/>
      <c r="AB96" s="470"/>
      <c r="AC96" s="17"/>
      <c r="AE96" s="93"/>
      <c r="AF96" s="11"/>
      <c r="AG96" s="11"/>
      <c r="AH96" s="90"/>
      <c r="AI96" s="90"/>
    </row>
    <row r="97" spans="1:35" ht="9" customHeight="1" x14ac:dyDescent="0.2">
      <c r="A97" s="50"/>
      <c r="B97" s="131"/>
      <c r="C97" s="132"/>
      <c r="D97" s="133"/>
      <c r="E97" s="131"/>
      <c r="F97" s="128"/>
      <c r="G97" s="128"/>
      <c r="H97" s="136"/>
      <c r="I97" s="136"/>
      <c r="J97" s="136"/>
      <c r="K97" s="136"/>
      <c r="L97" s="136"/>
      <c r="M97" s="136"/>
      <c r="N97" s="128"/>
      <c r="O97" s="66"/>
      <c r="P97" s="136"/>
      <c r="Q97" s="136"/>
      <c r="R97" s="136"/>
      <c r="S97" s="136"/>
      <c r="T97" s="136"/>
      <c r="U97" s="62"/>
      <c r="V97" s="470"/>
      <c r="W97" s="470"/>
      <c r="X97" s="470"/>
      <c r="Y97" s="470"/>
      <c r="Z97" s="470"/>
      <c r="AA97" s="470"/>
      <c r="AB97" s="470"/>
      <c r="AC97" s="17"/>
      <c r="AE97" s="93"/>
      <c r="AF97" s="11"/>
      <c r="AG97" s="11"/>
      <c r="AH97" s="90"/>
      <c r="AI97" s="90"/>
    </row>
    <row r="98" spans="1:35" ht="19.5" customHeight="1" x14ac:dyDescent="0.2">
      <c r="A98" s="50"/>
      <c r="B98" s="342" t="s">
        <v>2416</v>
      </c>
      <c r="C98" s="132"/>
      <c r="D98" s="133"/>
      <c r="E98" s="131"/>
      <c r="F98" s="128"/>
      <c r="G98" s="128"/>
      <c r="H98" s="468"/>
      <c r="I98" s="468"/>
      <c r="J98" s="468"/>
      <c r="K98" s="468"/>
      <c r="L98" s="468"/>
      <c r="M98" s="468"/>
      <c r="N98" s="468"/>
      <c r="O98" s="66"/>
      <c r="P98" s="791" t="s">
        <v>2426</v>
      </c>
      <c r="Q98" s="791"/>
      <c r="R98" s="791"/>
      <c r="S98" s="791"/>
      <c r="T98" s="791"/>
      <c r="U98" s="62"/>
      <c r="V98" s="470"/>
      <c r="W98" s="470"/>
      <c r="X98" s="470"/>
      <c r="Y98" s="470"/>
      <c r="Z98" s="470"/>
      <c r="AA98" s="470"/>
      <c r="AB98" s="470"/>
      <c r="AC98" s="17"/>
      <c r="AE98" s="93"/>
      <c r="AF98" s="11"/>
      <c r="AG98" s="11"/>
      <c r="AH98" s="90"/>
      <c r="AI98" s="90"/>
    </row>
    <row r="99" spans="1:35" ht="19.5" customHeight="1" x14ac:dyDescent="0.2">
      <c r="A99" s="50"/>
      <c r="B99" s="342" t="s">
        <v>2396</v>
      </c>
      <c r="C99" s="132"/>
      <c r="D99" s="133"/>
      <c r="E99" s="131"/>
      <c r="F99" s="131"/>
      <c r="G99" s="501"/>
      <c r="H99" s="733"/>
      <c r="I99" s="733"/>
      <c r="J99" s="733"/>
      <c r="K99" s="733"/>
      <c r="L99" s="733"/>
      <c r="M99" s="733"/>
      <c r="N99" s="733"/>
      <c r="O99" s="66"/>
      <c r="P99" s="342" t="s">
        <v>2393</v>
      </c>
      <c r="Q99" s="132"/>
      <c r="R99" s="133"/>
      <c r="S99" s="131"/>
      <c r="T99" s="131"/>
      <c r="U99" s="501"/>
      <c r="V99" s="733"/>
      <c r="W99" s="733"/>
      <c r="X99" s="733"/>
      <c r="Y99" s="733"/>
      <c r="Z99" s="733"/>
      <c r="AA99" s="733"/>
      <c r="AB99" s="733"/>
      <c r="AC99" s="17"/>
      <c r="AE99" s="93"/>
      <c r="AF99" s="11"/>
      <c r="AG99" s="11"/>
      <c r="AH99" s="90"/>
      <c r="AI99" s="90"/>
    </row>
    <row r="100" spans="1:35" ht="19.5" customHeight="1" x14ac:dyDescent="0.2">
      <c r="A100" s="50"/>
      <c r="B100" s="478"/>
      <c r="C100" s="478"/>
      <c r="D100" s="478"/>
      <c r="E100" s="478"/>
      <c r="F100" s="509"/>
      <c r="G100" s="509"/>
      <c r="H100" s="733"/>
      <c r="I100" s="733"/>
      <c r="J100" s="733"/>
      <c r="K100" s="733"/>
      <c r="L100" s="733"/>
      <c r="M100" s="733"/>
      <c r="N100" s="733"/>
      <c r="O100" s="66"/>
      <c r="P100" s="342" t="s">
        <v>2395</v>
      </c>
      <c r="Q100" s="132"/>
      <c r="R100" s="133"/>
      <c r="S100" s="131"/>
      <c r="T100" s="131"/>
      <c r="U100" s="501"/>
      <c r="V100" s="733"/>
      <c r="W100" s="733"/>
      <c r="X100" s="733"/>
      <c r="Y100" s="733"/>
      <c r="Z100" s="733"/>
      <c r="AA100" s="733"/>
      <c r="AB100" s="733"/>
      <c r="AC100" s="17"/>
      <c r="AE100" s="93"/>
      <c r="AF100" s="11"/>
      <c r="AG100" s="11"/>
      <c r="AH100" s="90"/>
      <c r="AI100" s="90"/>
    </row>
    <row r="101" spans="1:35" ht="7.5" customHeight="1" x14ac:dyDescent="0.2">
      <c r="A101" s="50"/>
      <c r="B101" s="509"/>
      <c r="C101" s="509"/>
      <c r="D101" s="509"/>
      <c r="E101" s="509"/>
      <c r="F101" s="478"/>
      <c r="G101" s="478"/>
      <c r="H101" s="478"/>
      <c r="I101" s="478"/>
      <c r="J101" s="478"/>
      <c r="K101" s="478"/>
      <c r="L101" s="478"/>
      <c r="M101" s="478"/>
      <c r="N101" s="478"/>
      <c r="O101" s="130"/>
      <c r="P101" s="131"/>
      <c r="Q101" s="493"/>
      <c r="R101" s="493"/>
      <c r="S101" s="493"/>
      <c r="T101" s="493"/>
      <c r="U101" s="493"/>
      <c r="V101" s="493"/>
      <c r="W101" s="133"/>
      <c r="X101" s="136"/>
      <c r="Y101" s="133"/>
      <c r="Z101" s="137"/>
      <c r="AA101" s="497"/>
      <c r="AB101" s="493"/>
      <c r="AC101" s="17"/>
      <c r="AE101" s="93"/>
      <c r="AF101" s="11"/>
      <c r="AG101" s="11"/>
      <c r="AH101" s="90"/>
      <c r="AI101" s="90"/>
    </row>
    <row r="102" spans="1:35" ht="19.5" customHeight="1" x14ac:dyDescent="0.2">
      <c r="A102" s="50"/>
      <c r="B102" s="310" t="s">
        <v>2427</v>
      </c>
      <c r="C102" s="491"/>
      <c r="D102" s="492"/>
      <c r="E102" s="307"/>
      <c r="F102" s="307"/>
      <c r="G102" s="308"/>
      <c r="H102" s="789"/>
      <c r="I102" s="789"/>
      <c r="J102" s="789"/>
      <c r="K102" s="789"/>
      <c r="L102" s="790"/>
      <c r="M102" s="790"/>
      <c r="N102" s="309"/>
      <c r="O102" s="130"/>
      <c r="P102" s="330"/>
      <c r="Q102" s="498"/>
      <c r="R102" s="498"/>
      <c r="S102" s="498"/>
      <c r="T102" s="498"/>
      <c r="U102" s="498"/>
      <c r="V102" s="498"/>
      <c r="W102" s="62"/>
      <c r="X102" s="329"/>
      <c r="Y102" s="331"/>
      <c r="Z102" s="332"/>
      <c r="AA102" s="500"/>
      <c r="AB102" s="498"/>
      <c r="AC102" s="17"/>
      <c r="AE102" s="93"/>
      <c r="AF102" s="11"/>
      <c r="AG102" s="11"/>
      <c r="AH102" s="90"/>
      <c r="AI102" s="90"/>
    </row>
    <row r="103" spans="1:35" ht="19.5" customHeight="1" x14ac:dyDescent="0.2">
      <c r="A103" s="50"/>
      <c r="B103" s="349" t="s">
        <v>2403</v>
      </c>
      <c r="C103" s="317"/>
      <c r="D103" s="133"/>
      <c r="E103" s="318"/>
      <c r="F103" s="318"/>
      <c r="G103" s="501"/>
      <c r="H103" s="502"/>
      <c r="I103" s="502"/>
      <c r="J103" s="502"/>
      <c r="K103" s="502"/>
      <c r="L103" s="503"/>
      <c r="M103" s="503"/>
      <c r="N103" s="320" t="s">
        <v>2404</v>
      </c>
      <c r="O103" s="327"/>
      <c r="P103" s="349" t="s">
        <v>2405</v>
      </c>
      <c r="Q103" s="317"/>
      <c r="R103" s="324"/>
      <c r="S103" s="318"/>
      <c r="T103" s="318"/>
      <c r="U103" s="507"/>
      <c r="V103" s="503"/>
      <c r="W103" s="503"/>
      <c r="X103" s="505"/>
      <c r="Y103" s="505"/>
      <c r="Z103" s="505"/>
      <c r="AA103" s="503"/>
      <c r="AB103" s="362" t="s">
        <v>2404</v>
      </c>
      <c r="AC103" s="17"/>
      <c r="AE103" s="93"/>
      <c r="AF103" s="11"/>
      <c r="AG103" s="11"/>
      <c r="AH103" s="90"/>
      <c r="AI103" s="90"/>
    </row>
    <row r="104" spans="1:35" ht="19.5" customHeight="1" x14ac:dyDescent="0.2">
      <c r="A104" s="50"/>
      <c r="B104" s="342" t="s">
        <v>2406</v>
      </c>
      <c r="C104" s="132"/>
      <c r="D104" s="133"/>
      <c r="E104" s="131"/>
      <c r="F104" s="131"/>
      <c r="G104" s="501"/>
      <c r="H104" s="502"/>
      <c r="I104" s="502"/>
      <c r="J104" s="502"/>
      <c r="K104" s="502"/>
      <c r="L104" s="502"/>
      <c r="M104" s="502"/>
      <c r="N104" s="357" t="s">
        <v>2404</v>
      </c>
      <c r="O104" s="130"/>
      <c r="P104" s="131"/>
      <c r="Q104" s="493"/>
      <c r="R104" s="493"/>
      <c r="S104" s="493"/>
      <c r="T104" s="493"/>
      <c r="U104" s="493"/>
      <c r="V104" s="493"/>
      <c r="W104" s="133"/>
      <c r="X104" s="136"/>
      <c r="Y104" s="133"/>
      <c r="Z104" s="137"/>
      <c r="AA104" s="497"/>
      <c r="AB104" s="493"/>
      <c r="AC104" s="17"/>
      <c r="AE104" s="93"/>
      <c r="AF104" s="11"/>
      <c r="AG104" s="11"/>
      <c r="AH104" s="90"/>
      <c r="AI104" s="90"/>
    </row>
    <row r="105" spans="1:35" ht="19.5" customHeight="1" x14ac:dyDescent="0.2">
      <c r="A105" s="50"/>
      <c r="B105" s="491"/>
      <c r="C105" s="145"/>
      <c r="D105" s="62"/>
      <c r="E105" s="58"/>
      <c r="F105" s="58"/>
      <c r="G105" s="494"/>
      <c r="H105" s="494"/>
      <c r="I105" s="494"/>
      <c r="J105" s="494"/>
      <c r="K105" s="494"/>
      <c r="L105" s="494"/>
      <c r="M105" s="494"/>
      <c r="N105" s="347"/>
      <c r="O105" s="130"/>
      <c r="P105" s="58"/>
      <c r="Q105" s="498"/>
      <c r="R105" s="498"/>
      <c r="S105" s="498"/>
      <c r="T105" s="498"/>
      <c r="U105" s="498"/>
      <c r="V105" s="498"/>
      <c r="W105" s="62"/>
      <c r="X105" s="63"/>
      <c r="Y105" s="62"/>
      <c r="Z105" s="140"/>
      <c r="AA105" s="500"/>
      <c r="AB105" s="498"/>
      <c r="AC105" s="17"/>
      <c r="AE105" s="102"/>
      <c r="AF105" s="89"/>
      <c r="AG105" s="89"/>
      <c r="AH105" s="90"/>
      <c r="AI105" s="90"/>
    </row>
    <row r="106" spans="1:35" ht="19.5" customHeight="1" x14ac:dyDescent="0.2">
      <c r="A106" s="50"/>
      <c r="B106" s="368" t="s">
        <v>2428</v>
      </c>
      <c r="C106" s="368"/>
      <c r="D106" s="368"/>
      <c r="E106" s="368"/>
      <c r="F106" s="368"/>
      <c r="G106" s="368"/>
      <c r="H106" s="368"/>
      <c r="I106" s="368"/>
      <c r="J106" s="465" t="s">
        <v>1180</v>
      </c>
      <c r="K106" s="466" t="s">
        <v>1179</v>
      </c>
      <c r="L106" s="368"/>
      <c r="M106" s="367" t="s">
        <v>2429</v>
      </c>
      <c r="N106" s="368"/>
      <c r="O106" s="368"/>
      <c r="P106" s="368"/>
      <c r="Q106" s="368"/>
      <c r="R106" s="368"/>
      <c r="S106" s="368"/>
      <c r="T106" s="368"/>
      <c r="U106" s="368"/>
      <c r="V106" s="368"/>
      <c r="W106" s="368"/>
      <c r="X106" s="368"/>
      <c r="Y106" s="368"/>
      <c r="Z106" s="368"/>
      <c r="AA106" s="368"/>
      <c r="AB106" s="368"/>
      <c r="AC106" s="17"/>
      <c r="AE106" s="102"/>
      <c r="AF106" s="89"/>
      <c r="AG106" s="89"/>
      <c r="AH106" s="90"/>
      <c r="AI106" s="90"/>
    </row>
    <row r="107" spans="1:35" ht="19.5" customHeight="1" x14ac:dyDescent="0.2">
      <c r="A107" s="50"/>
      <c r="B107" s="318" t="s">
        <v>2430</v>
      </c>
      <c r="C107" s="133"/>
      <c r="D107" s="133"/>
      <c r="E107" s="133"/>
      <c r="F107" s="136"/>
      <c r="G107" s="324"/>
      <c r="H107" s="133"/>
      <c r="I107" s="771" t="s">
        <v>2431</v>
      </c>
      <c r="J107" s="771"/>
      <c r="K107" s="771"/>
      <c r="L107" s="771"/>
      <c r="M107" s="771"/>
      <c r="N107" s="128"/>
      <c r="O107" s="302"/>
      <c r="P107" s="771" t="s">
        <v>2432</v>
      </c>
      <c r="Q107" s="771"/>
      <c r="R107" s="771"/>
      <c r="S107" s="771"/>
      <c r="T107" s="771"/>
      <c r="U107" s="128"/>
      <c r="V107" s="470"/>
      <c r="W107" s="470"/>
      <c r="X107" s="470"/>
      <c r="Y107" s="470"/>
      <c r="Z107" s="470"/>
      <c r="AA107" s="470"/>
      <c r="AB107" s="470"/>
      <c r="AC107" s="17"/>
      <c r="AE107" s="102"/>
      <c r="AF107" s="89"/>
      <c r="AG107" s="89"/>
      <c r="AH107" s="90"/>
      <c r="AI107" s="90"/>
    </row>
    <row r="108" spans="1:35" ht="19.5" customHeight="1" x14ac:dyDescent="0.2">
      <c r="A108" s="50"/>
      <c r="B108" s="57"/>
      <c r="C108" s="133"/>
      <c r="D108" s="133"/>
      <c r="E108" s="133"/>
      <c r="F108" s="136"/>
      <c r="G108" s="119"/>
      <c r="H108" s="133"/>
      <c r="I108" s="771" t="s">
        <v>2548</v>
      </c>
      <c r="J108" s="771"/>
      <c r="K108" s="771"/>
      <c r="L108" s="771"/>
      <c r="M108" s="771"/>
      <c r="N108" s="128"/>
      <c r="O108" s="302"/>
      <c r="P108" s="771" t="s">
        <v>2549</v>
      </c>
      <c r="Q108" s="771"/>
      <c r="R108" s="771"/>
      <c r="S108" s="771"/>
      <c r="T108" s="771"/>
      <c r="U108" s="128"/>
      <c r="V108" s="470"/>
      <c r="W108" s="470"/>
      <c r="X108" s="470"/>
      <c r="Y108" s="470"/>
      <c r="Z108" s="470"/>
      <c r="AA108" s="470"/>
      <c r="AB108" s="470"/>
      <c r="AC108" s="17"/>
      <c r="AE108" s="102"/>
      <c r="AF108" s="89"/>
      <c r="AG108" s="89"/>
      <c r="AH108" s="90"/>
      <c r="AI108" s="90"/>
    </row>
    <row r="109" spans="1:35" ht="19.5" customHeight="1" x14ac:dyDescent="0.2">
      <c r="A109" s="50"/>
      <c r="B109" s="133" t="s">
        <v>2368</v>
      </c>
      <c r="C109" s="132"/>
      <c r="D109" s="133"/>
      <c r="E109" s="131"/>
      <c r="F109" s="136" t="s">
        <v>2468</v>
      </c>
      <c r="G109" s="133"/>
      <c r="H109" s="133"/>
      <c r="I109" s="771" t="s">
        <v>2412</v>
      </c>
      <c r="J109" s="771"/>
      <c r="K109" s="771"/>
      <c r="L109" s="771"/>
      <c r="M109" s="771"/>
      <c r="N109" s="128"/>
      <c r="O109" s="302"/>
      <c r="P109" s="771" t="s">
        <v>2371</v>
      </c>
      <c r="Q109" s="771"/>
      <c r="R109" s="771"/>
      <c r="S109" s="771"/>
      <c r="T109" s="771"/>
      <c r="U109" s="128"/>
      <c r="V109" s="701"/>
      <c r="W109" s="701"/>
      <c r="X109" s="701"/>
      <c r="Y109" s="701"/>
      <c r="Z109" s="701"/>
      <c r="AA109" s="701"/>
      <c r="AB109" s="470"/>
      <c r="AC109" s="17"/>
      <c r="AE109" s="102"/>
      <c r="AF109" s="89"/>
      <c r="AG109" s="89"/>
      <c r="AH109" s="90"/>
      <c r="AI109" s="90"/>
    </row>
    <row r="110" spans="1:35" ht="19.5" customHeight="1" x14ac:dyDescent="0.2">
      <c r="A110" s="50"/>
      <c r="B110" s="131" t="s">
        <v>2414</v>
      </c>
      <c r="C110" s="132"/>
      <c r="D110" s="133"/>
      <c r="E110" s="131"/>
      <c r="F110" s="128"/>
      <c r="G110" s="128"/>
      <c r="H110" s="138"/>
      <c r="I110" s="133"/>
      <c r="J110" s="133"/>
      <c r="K110" s="133"/>
      <c r="L110" s="133"/>
      <c r="M110" s="136" t="s">
        <v>1180</v>
      </c>
      <c r="N110" s="62"/>
      <c r="O110" s="302"/>
      <c r="P110" s="771" t="s">
        <v>1179</v>
      </c>
      <c r="Q110" s="771"/>
      <c r="R110" s="771"/>
      <c r="S110" s="771"/>
      <c r="T110" s="771"/>
      <c r="U110" s="62"/>
      <c r="V110" s="701"/>
      <c r="W110" s="701"/>
      <c r="X110" s="701"/>
      <c r="Y110" s="701"/>
      <c r="Z110" s="701"/>
      <c r="AA110" s="701"/>
      <c r="AB110" s="470"/>
      <c r="AC110" s="17"/>
      <c r="AE110" s="102"/>
      <c r="AF110" s="89"/>
      <c r="AG110" s="89"/>
      <c r="AH110" s="90"/>
      <c r="AI110" s="90"/>
    </row>
    <row r="111" spans="1:35" ht="19.5" customHeight="1" x14ac:dyDescent="0.2">
      <c r="A111" s="50"/>
      <c r="B111" s="131" t="s">
        <v>2381</v>
      </c>
      <c r="C111" s="132"/>
      <c r="D111" s="133"/>
      <c r="E111" s="131"/>
      <c r="F111" s="128"/>
      <c r="G111" s="128"/>
      <c r="H111" s="771" t="s">
        <v>2382</v>
      </c>
      <c r="I111" s="771"/>
      <c r="J111" s="771"/>
      <c r="K111" s="771"/>
      <c r="L111" s="771"/>
      <c r="M111" s="771"/>
      <c r="N111" s="128"/>
      <c r="O111" s="302"/>
      <c r="P111" s="771" t="s">
        <v>2383</v>
      </c>
      <c r="Q111" s="771"/>
      <c r="R111" s="771"/>
      <c r="S111" s="771"/>
      <c r="T111" s="771"/>
      <c r="U111" s="62"/>
      <c r="V111" s="470"/>
      <c r="W111" s="470"/>
      <c r="X111" s="470"/>
      <c r="Y111" s="470"/>
      <c r="Z111" s="470"/>
      <c r="AA111" s="470"/>
      <c r="AB111" s="470"/>
      <c r="AC111" s="17"/>
      <c r="AE111" s="102"/>
      <c r="AF111" s="89"/>
      <c r="AG111" s="89"/>
      <c r="AH111" s="90"/>
      <c r="AI111" s="90"/>
    </row>
    <row r="112" spans="1:35" ht="19.5" customHeight="1" x14ac:dyDescent="0.2">
      <c r="A112" s="50"/>
      <c r="B112" s="131" t="s">
        <v>2550</v>
      </c>
      <c r="C112" s="132"/>
      <c r="D112" s="133"/>
      <c r="E112" s="131"/>
      <c r="F112" s="128"/>
      <c r="G112" s="128"/>
      <c r="H112" s="771" t="s">
        <v>1180</v>
      </c>
      <c r="I112" s="771"/>
      <c r="J112" s="771"/>
      <c r="K112" s="771"/>
      <c r="L112" s="771"/>
      <c r="M112" s="771"/>
      <c r="N112" s="128"/>
      <c r="O112" s="302"/>
      <c r="P112" s="771" t="s">
        <v>1179</v>
      </c>
      <c r="Q112" s="771"/>
      <c r="R112" s="771"/>
      <c r="S112" s="771"/>
      <c r="T112" s="771"/>
      <c r="U112" s="62"/>
      <c r="V112" s="487"/>
      <c r="W112" s="470"/>
      <c r="X112" s="470"/>
      <c r="Y112" s="470"/>
      <c r="Z112" s="470"/>
      <c r="AA112" s="470"/>
      <c r="AB112" s="470"/>
      <c r="AC112" s="17"/>
      <c r="AE112" s="102"/>
      <c r="AF112" s="89"/>
      <c r="AG112" s="89"/>
      <c r="AH112" s="90"/>
      <c r="AI112" s="90"/>
    </row>
    <row r="113" spans="1:35" ht="26.25" customHeight="1" x14ac:dyDescent="0.2">
      <c r="A113" s="50"/>
      <c r="B113" s="131" t="s">
        <v>2551</v>
      </c>
      <c r="C113" s="132"/>
      <c r="D113" s="133"/>
      <c r="E113" s="131"/>
      <c r="F113" s="128"/>
      <c r="G113" s="128"/>
      <c r="H113" s="771" t="s">
        <v>2552</v>
      </c>
      <c r="I113" s="771"/>
      <c r="J113" s="771"/>
      <c r="K113" s="771"/>
      <c r="L113" s="771"/>
      <c r="M113" s="771"/>
      <c r="N113" s="128"/>
      <c r="O113" s="302"/>
      <c r="P113" s="771" t="s">
        <v>2553</v>
      </c>
      <c r="Q113" s="771"/>
      <c r="R113" s="771"/>
      <c r="S113" s="771"/>
      <c r="T113" s="771"/>
      <c r="U113" s="62"/>
      <c r="V113" s="487"/>
      <c r="W113" s="470"/>
      <c r="X113" s="470"/>
      <c r="Y113" s="470"/>
      <c r="Z113" s="470"/>
      <c r="AA113" s="470"/>
      <c r="AB113" s="470"/>
      <c r="AC113" s="17"/>
      <c r="AE113" s="102"/>
      <c r="AF113" s="89"/>
      <c r="AG113" s="89"/>
      <c r="AH113" s="90"/>
      <c r="AI113" s="90"/>
    </row>
    <row r="114" spans="1:35" ht="12.75" customHeight="1" x14ac:dyDescent="0.2">
      <c r="A114" s="50"/>
      <c r="B114" s="516"/>
      <c r="C114" s="132"/>
      <c r="D114" s="133"/>
      <c r="E114" s="131"/>
      <c r="F114" s="128"/>
      <c r="G114" s="128"/>
      <c r="H114" s="518"/>
      <c r="I114" s="518"/>
      <c r="J114" s="518"/>
      <c r="K114" s="518"/>
      <c r="L114" s="518"/>
      <c r="M114" s="518"/>
      <c r="N114" s="128"/>
      <c r="O114" s="66"/>
      <c r="P114" s="518"/>
      <c r="Q114" s="518"/>
      <c r="R114" s="518"/>
      <c r="S114" s="518"/>
      <c r="T114" s="518"/>
      <c r="U114" s="62"/>
      <c r="V114" s="487"/>
      <c r="W114" s="470"/>
      <c r="X114" s="470"/>
      <c r="Y114" s="470"/>
      <c r="Z114" s="470"/>
      <c r="AA114" s="470"/>
      <c r="AB114" s="470"/>
      <c r="AC114" s="17"/>
      <c r="AE114" s="102"/>
      <c r="AF114" s="89"/>
      <c r="AG114" s="89"/>
      <c r="AH114" s="90"/>
      <c r="AI114" s="90"/>
    </row>
    <row r="115" spans="1:35" ht="19.5" customHeight="1" x14ac:dyDescent="0.2">
      <c r="A115" s="50"/>
      <c r="B115" s="342" t="s">
        <v>2416</v>
      </c>
      <c r="C115" s="132"/>
      <c r="D115" s="133"/>
      <c r="E115" s="131"/>
      <c r="F115" s="128"/>
      <c r="G115" s="128"/>
      <c r="H115" s="733"/>
      <c r="I115" s="733"/>
      <c r="J115" s="733"/>
      <c r="K115" s="733"/>
      <c r="L115" s="733"/>
      <c r="M115" s="733"/>
      <c r="N115" s="733"/>
      <c r="O115" s="66"/>
      <c r="P115" s="342" t="s">
        <v>2393</v>
      </c>
      <c r="Q115" s="132"/>
      <c r="R115" s="133"/>
      <c r="S115" s="131"/>
      <c r="T115" s="131"/>
      <c r="U115" s="501"/>
      <c r="V115" s="733"/>
      <c r="W115" s="733"/>
      <c r="X115" s="733"/>
      <c r="Y115" s="733"/>
      <c r="Z115" s="733"/>
      <c r="AA115" s="733"/>
      <c r="AB115" s="733"/>
      <c r="AC115" s="17"/>
      <c r="AE115" s="102"/>
      <c r="AF115" s="89"/>
      <c r="AG115" s="89"/>
      <c r="AH115" s="90"/>
      <c r="AI115" s="90"/>
    </row>
    <row r="116" spans="1:35" ht="19.5" customHeight="1" x14ac:dyDescent="0.2">
      <c r="A116" s="50"/>
      <c r="B116" s="336" t="s">
        <v>2561</v>
      </c>
      <c r="C116" s="132"/>
      <c r="D116" s="133"/>
      <c r="E116" s="131"/>
      <c r="F116" s="131"/>
      <c r="G116" s="501"/>
      <c r="H116" s="733"/>
      <c r="I116" s="733"/>
      <c r="J116" s="733"/>
      <c r="K116" s="733"/>
      <c r="L116" s="733"/>
      <c r="M116" s="733"/>
      <c r="N116" s="733"/>
      <c r="O116" s="66"/>
      <c r="P116" s="342" t="s">
        <v>2395</v>
      </c>
      <c r="Q116" s="132"/>
      <c r="R116" s="133"/>
      <c r="S116" s="131"/>
      <c r="T116" s="131"/>
      <c r="U116" s="501"/>
      <c r="V116" s="733"/>
      <c r="W116" s="733"/>
      <c r="X116" s="733"/>
      <c r="Y116" s="733"/>
      <c r="Z116" s="733"/>
      <c r="AA116" s="733"/>
      <c r="AB116" s="733"/>
      <c r="AC116" s="17"/>
      <c r="AE116" s="102"/>
      <c r="AF116" s="89"/>
      <c r="AG116" s="89"/>
      <c r="AH116" s="90"/>
      <c r="AI116" s="90"/>
    </row>
    <row r="117" spans="1:35" ht="12.75" customHeight="1" x14ac:dyDescent="0.2">
      <c r="A117" s="50"/>
      <c r="B117" s="478"/>
      <c r="C117" s="478"/>
      <c r="D117" s="478"/>
      <c r="E117" s="478"/>
      <c r="F117" s="478"/>
      <c r="G117" s="478"/>
      <c r="H117" s="478"/>
      <c r="I117" s="478"/>
      <c r="J117" s="478"/>
      <c r="K117" s="478"/>
      <c r="L117" s="478"/>
      <c r="M117" s="478"/>
      <c r="N117" s="478"/>
      <c r="O117" s="130"/>
      <c r="P117" s="131"/>
      <c r="Q117" s="493"/>
      <c r="R117" s="493"/>
      <c r="S117" s="493"/>
      <c r="T117" s="493"/>
      <c r="U117" s="493"/>
      <c r="V117" s="493"/>
      <c r="W117" s="133"/>
      <c r="X117" s="136"/>
      <c r="Y117" s="133"/>
      <c r="Z117" s="137"/>
      <c r="AA117" s="497"/>
      <c r="AB117" s="493"/>
      <c r="AC117" s="17"/>
      <c r="AE117" s="102"/>
      <c r="AF117" s="89"/>
      <c r="AG117" s="89"/>
      <c r="AH117" s="90"/>
      <c r="AI117" s="90"/>
    </row>
    <row r="118" spans="1:35" ht="19.5" customHeight="1" x14ac:dyDescent="0.2">
      <c r="A118" s="50"/>
      <c r="B118" s="310" t="s">
        <v>2433</v>
      </c>
      <c r="C118" s="491"/>
      <c r="D118" s="492"/>
      <c r="E118" s="307"/>
      <c r="F118" s="307"/>
      <c r="G118" s="308"/>
      <c r="H118" s="789"/>
      <c r="I118" s="789"/>
      <c r="J118" s="789"/>
      <c r="K118" s="789"/>
      <c r="L118" s="790"/>
      <c r="M118" s="790"/>
      <c r="N118" s="309"/>
      <c r="O118" s="333"/>
      <c r="P118" s="58"/>
      <c r="Q118" s="498"/>
      <c r="R118" s="498"/>
      <c r="S118" s="498"/>
      <c r="T118" s="498"/>
      <c r="U118" s="498"/>
      <c r="V118" s="498"/>
      <c r="W118" s="62"/>
      <c r="X118" s="63"/>
      <c r="Y118" s="331"/>
      <c r="Z118" s="332"/>
      <c r="AA118" s="510"/>
      <c r="AB118" s="492"/>
      <c r="AC118" s="17"/>
      <c r="AE118" s="102"/>
      <c r="AF118" s="89"/>
      <c r="AG118" s="89"/>
      <c r="AH118" s="90"/>
      <c r="AI118" s="90"/>
    </row>
    <row r="119" spans="1:35" ht="19.5" customHeight="1" x14ac:dyDescent="0.2">
      <c r="A119" s="50"/>
      <c r="B119" s="349" t="s">
        <v>2403</v>
      </c>
      <c r="C119" s="317"/>
      <c r="D119" s="133"/>
      <c r="E119" s="318"/>
      <c r="F119" s="318"/>
      <c r="G119" s="501"/>
      <c r="H119" s="502"/>
      <c r="I119" s="502"/>
      <c r="J119" s="502"/>
      <c r="K119" s="502"/>
      <c r="L119" s="503"/>
      <c r="M119" s="503"/>
      <c r="N119" s="362" t="s">
        <v>2404</v>
      </c>
      <c r="O119" s="130"/>
      <c r="P119" s="349" t="s">
        <v>2405</v>
      </c>
      <c r="Q119" s="317"/>
      <c r="R119" s="324"/>
      <c r="S119" s="318"/>
      <c r="T119" s="318"/>
      <c r="U119" s="507"/>
      <c r="V119" s="503"/>
      <c r="W119" s="503"/>
      <c r="X119" s="503"/>
      <c r="Y119" s="505"/>
      <c r="Z119" s="505"/>
      <c r="AA119" s="505"/>
      <c r="AB119" s="362" t="s">
        <v>2404</v>
      </c>
      <c r="AC119" s="17"/>
      <c r="AE119" s="102"/>
      <c r="AF119" s="89"/>
      <c r="AG119" s="89"/>
      <c r="AH119" s="90"/>
      <c r="AI119" s="90"/>
    </row>
    <row r="120" spans="1:35" ht="21.75" customHeight="1" x14ac:dyDescent="0.2">
      <c r="A120" s="50"/>
      <c r="B120" s="342" t="s">
        <v>2406</v>
      </c>
      <c r="C120" s="132"/>
      <c r="D120" s="133"/>
      <c r="E120" s="131"/>
      <c r="F120" s="131"/>
      <c r="G120" s="501"/>
      <c r="H120" s="502"/>
      <c r="I120" s="502"/>
      <c r="J120" s="502"/>
      <c r="K120" s="502"/>
      <c r="L120" s="502"/>
      <c r="M120" s="502"/>
      <c r="N120" s="362" t="s">
        <v>2404</v>
      </c>
      <c r="O120" s="130"/>
      <c r="P120" s="131"/>
      <c r="Q120" s="493"/>
      <c r="R120" s="493"/>
      <c r="S120" s="493"/>
      <c r="T120" s="493"/>
      <c r="U120" s="493"/>
      <c r="V120" s="493"/>
      <c r="W120" s="133"/>
      <c r="X120" s="136"/>
      <c r="Y120" s="133"/>
      <c r="Z120" s="137"/>
      <c r="AA120" s="497"/>
      <c r="AB120" s="493"/>
      <c r="AC120" s="17"/>
      <c r="AD120" s="11"/>
      <c r="AE120" s="102" t="s">
        <v>1697</v>
      </c>
      <c r="AF120" s="89"/>
      <c r="AG120" s="89"/>
    </row>
    <row r="121" spans="1:35" ht="21.75" customHeight="1" x14ac:dyDescent="0.2">
      <c r="A121" s="50"/>
      <c r="B121" s="348"/>
      <c r="C121" s="107"/>
      <c r="D121" s="49"/>
      <c r="E121" s="61"/>
      <c r="F121" s="61"/>
      <c r="G121" s="508"/>
      <c r="H121" s="511"/>
      <c r="I121" s="511"/>
      <c r="J121" s="511"/>
      <c r="K121" s="511"/>
      <c r="L121" s="511"/>
      <c r="M121" s="511"/>
      <c r="N121" s="297"/>
      <c r="O121" s="130"/>
      <c r="P121" s="58"/>
      <c r="Q121" s="498"/>
      <c r="R121" s="498"/>
      <c r="S121" s="498"/>
      <c r="T121" s="498"/>
      <c r="U121" s="498"/>
      <c r="V121" s="498"/>
      <c r="W121" s="49"/>
      <c r="X121" s="60"/>
      <c r="Y121" s="49"/>
      <c r="Z121" s="64"/>
      <c r="AA121" s="482"/>
      <c r="AB121" s="480"/>
      <c r="AC121" s="17"/>
      <c r="AD121" s="11"/>
      <c r="AE121" s="102"/>
      <c r="AF121" s="89"/>
      <c r="AG121" s="89"/>
    </row>
    <row r="122" spans="1:35" ht="21.75" customHeight="1" x14ac:dyDescent="0.2">
      <c r="A122" s="50"/>
      <c r="B122" s="368" t="s">
        <v>2554</v>
      </c>
      <c r="C122" s="531"/>
      <c r="D122" s="531"/>
      <c r="E122" s="531"/>
      <c r="F122" s="531"/>
      <c r="G122" s="531"/>
      <c r="H122" s="531"/>
      <c r="I122" s="531"/>
      <c r="J122" s="465" t="s">
        <v>1180</v>
      </c>
      <c r="K122" s="466" t="s">
        <v>1179</v>
      </c>
      <c r="L122" s="531"/>
      <c r="M122" s="367" t="s">
        <v>2555</v>
      </c>
      <c r="N122" s="531"/>
      <c r="O122" s="531"/>
      <c r="P122" s="531"/>
      <c r="Q122" s="531"/>
      <c r="R122" s="531"/>
      <c r="S122" s="531"/>
      <c r="T122" s="531"/>
      <c r="U122" s="531"/>
      <c r="V122" s="684" t="s">
        <v>2556</v>
      </c>
      <c r="W122" s="684"/>
      <c r="X122" s="684"/>
      <c r="Y122" s="684"/>
      <c r="Z122" s="684"/>
      <c r="AA122" s="684"/>
      <c r="AB122" s="684"/>
      <c r="AC122" s="17"/>
      <c r="AD122" s="11"/>
      <c r="AE122" s="102"/>
      <c r="AF122" s="89"/>
      <c r="AG122" s="89"/>
    </row>
    <row r="123" spans="1:35" ht="21.75" customHeight="1" x14ac:dyDescent="0.2">
      <c r="A123" s="50"/>
      <c r="B123" s="526" t="s">
        <v>2557</v>
      </c>
      <c r="C123" s="532"/>
      <c r="D123" s="533"/>
      <c r="E123" s="532"/>
      <c r="F123" s="534"/>
      <c r="G123" s="532"/>
      <c r="H123" s="535"/>
      <c r="I123" s="535"/>
      <c r="J123" s="535"/>
      <c r="K123" s="535"/>
      <c r="L123" s="536"/>
      <c r="M123" s="537"/>
      <c r="N123" s="536"/>
      <c r="O123" s="535"/>
      <c r="P123" s="535"/>
      <c r="Q123" s="535"/>
      <c r="R123" s="535"/>
      <c r="S123" s="535"/>
      <c r="T123" s="535"/>
      <c r="U123" s="535"/>
      <c r="V123" s="535"/>
      <c r="W123" s="535"/>
      <c r="X123" s="535"/>
      <c r="Y123" s="535"/>
      <c r="Z123" s="535"/>
      <c r="AA123" s="535"/>
      <c r="AB123" s="535"/>
      <c r="AC123" s="17"/>
      <c r="AD123" s="11"/>
      <c r="AE123" s="102"/>
      <c r="AF123" s="89"/>
      <c r="AG123" s="89"/>
    </row>
    <row r="124" spans="1:35" ht="21.75" customHeight="1" x14ac:dyDescent="0.2">
      <c r="A124" s="50"/>
      <c r="B124" s="342" t="s">
        <v>2403</v>
      </c>
      <c r="C124" s="538"/>
      <c r="D124" s="533"/>
      <c r="E124" s="539"/>
      <c r="F124" s="516"/>
      <c r="G124" s="540"/>
      <c r="H124" s="541"/>
      <c r="I124" s="541"/>
      <c r="J124" s="541"/>
      <c r="K124" s="541"/>
      <c r="L124" s="541"/>
      <c r="M124" s="542"/>
      <c r="N124" s="357" t="s">
        <v>2404</v>
      </c>
      <c r="O124" s="543"/>
      <c r="P124" s="791" t="s">
        <v>2558</v>
      </c>
      <c r="Q124" s="791"/>
      <c r="R124" s="791"/>
      <c r="S124" s="791"/>
      <c r="T124" s="791"/>
      <c r="U124" s="544"/>
      <c r="V124" s="535"/>
      <c r="W124" s="535"/>
      <c r="X124" s="535"/>
      <c r="Y124" s="535"/>
      <c r="Z124" s="535"/>
      <c r="AA124" s="535"/>
      <c r="AB124" s="535"/>
      <c r="AC124" s="17"/>
      <c r="AD124" s="11"/>
      <c r="AE124" s="102"/>
      <c r="AF124" s="89"/>
      <c r="AG124" s="89"/>
    </row>
    <row r="125" spans="1:35" ht="21.75" customHeight="1" x14ac:dyDescent="0.2">
      <c r="A125" s="50"/>
      <c r="B125" s="342" t="s">
        <v>2406</v>
      </c>
      <c r="C125" s="533"/>
      <c r="D125" s="533"/>
      <c r="E125" s="516"/>
      <c r="F125" s="516"/>
      <c r="G125" s="540"/>
      <c r="H125" s="541"/>
      <c r="I125" s="541"/>
      <c r="J125" s="541"/>
      <c r="K125" s="541"/>
      <c r="L125" s="541"/>
      <c r="M125" s="541"/>
      <c r="N125" s="357" t="s">
        <v>2404</v>
      </c>
      <c r="O125" s="545"/>
      <c r="P125" s="58" t="s">
        <v>2559</v>
      </c>
      <c r="Q125" s="547"/>
      <c r="R125" s="547"/>
      <c r="S125" s="547"/>
      <c r="T125" s="547"/>
      <c r="U125" s="547"/>
      <c r="V125" s="535"/>
      <c r="W125" s="535"/>
      <c r="X125" s="535"/>
      <c r="Y125" s="535"/>
      <c r="Z125" s="535"/>
      <c r="AA125" s="535"/>
      <c r="AB125" s="535"/>
      <c r="AC125" s="17"/>
      <c r="AD125" s="11"/>
      <c r="AE125" s="102"/>
      <c r="AF125" s="89"/>
      <c r="AG125" s="89"/>
    </row>
    <row r="126" spans="1:35" ht="22.5" customHeight="1" x14ac:dyDescent="0.2">
      <c r="A126" s="50"/>
      <c r="B126" s="491"/>
      <c r="C126" s="107"/>
      <c r="D126" s="49"/>
      <c r="E126" s="61"/>
      <c r="F126" s="61"/>
      <c r="G126" s="508"/>
      <c r="H126" s="508"/>
      <c r="I126" s="508"/>
      <c r="J126" s="508"/>
      <c r="K126" s="508"/>
      <c r="L126" s="508"/>
      <c r="M126" s="508"/>
      <c r="N126" s="297"/>
      <c r="O126" s="130"/>
      <c r="P126" s="58"/>
      <c r="Q126" s="498"/>
      <c r="R126" s="498"/>
      <c r="S126" s="498"/>
      <c r="T126" s="498"/>
      <c r="U126" s="498"/>
      <c r="V126" s="498"/>
      <c r="W126" s="49"/>
      <c r="X126" s="60"/>
      <c r="Y126" s="49"/>
      <c r="Z126" s="64"/>
      <c r="AA126" s="482"/>
      <c r="AB126" s="480"/>
      <c r="AC126" s="17"/>
      <c r="AE126" s="102"/>
      <c r="AF126" s="89"/>
      <c r="AG126" s="89"/>
      <c r="AH126" s="89"/>
      <c r="AI126" s="89"/>
    </row>
    <row r="127" spans="1:35" ht="22.5" customHeight="1" x14ac:dyDescent="0.2">
      <c r="A127" s="50"/>
      <c r="B127" s="365" t="s">
        <v>2434</v>
      </c>
      <c r="C127" s="365"/>
      <c r="D127" s="365"/>
      <c r="E127" s="365"/>
      <c r="F127" s="365"/>
      <c r="G127" s="365"/>
      <c r="H127" s="365"/>
      <c r="I127" s="365"/>
      <c r="J127" s="465" t="s">
        <v>1180</v>
      </c>
      <c r="K127" s="466" t="s">
        <v>1179</v>
      </c>
      <c r="L127" s="365"/>
      <c r="M127" s="367" t="s">
        <v>2435</v>
      </c>
      <c r="N127" s="365"/>
      <c r="O127" s="365"/>
      <c r="P127" s="365"/>
      <c r="Q127" s="365"/>
      <c r="R127" s="365"/>
      <c r="S127" s="365"/>
      <c r="T127" s="365"/>
      <c r="U127" s="365"/>
      <c r="V127" s="365"/>
      <c r="W127" s="365"/>
      <c r="X127" s="365"/>
      <c r="Y127" s="365"/>
      <c r="Z127" s="365"/>
      <c r="AA127" s="365"/>
      <c r="AB127" s="365"/>
      <c r="AC127" s="17"/>
      <c r="AE127" s="102"/>
      <c r="AF127" s="89"/>
      <c r="AG127" s="89"/>
      <c r="AH127" s="89"/>
      <c r="AI127" s="89"/>
    </row>
    <row r="128" spans="1:35" ht="22.5" customHeight="1" x14ac:dyDescent="0.2">
      <c r="A128" s="50"/>
      <c r="B128" s="49" t="s">
        <v>2436</v>
      </c>
      <c r="C128" s="132"/>
      <c r="D128" s="133"/>
      <c r="E128" s="131"/>
      <c r="F128" s="136" t="s">
        <v>1180</v>
      </c>
      <c r="G128" s="49"/>
      <c r="H128" s="133"/>
      <c r="I128" s="771" t="s">
        <v>1179</v>
      </c>
      <c r="J128" s="771"/>
      <c r="K128" s="771"/>
      <c r="L128" s="771"/>
      <c r="M128" s="771"/>
      <c r="N128" s="128"/>
      <c r="O128" s="302"/>
      <c r="P128" s="771" t="s">
        <v>2376</v>
      </c>
      <c r="Q128" s="771"/>
      <c r="R128" s="771"/>
      <c r="S128" s="771"/>
      <c r="T128" s="771"/>
      <c r="U128" s="128"/>
      <c r="V128" s="470"/>
      <c r="W128" s="470"/>
      <c r="X128" s="470"/>
      <c r="Y128" s="470"/>
      <c r="Z128" s="470"/>
      <c r="AA128" s="470"/>
      <c r="AB128" s="470"/>
      <c r="AC128" s="17"/>
      <c r="AE128" s="102"/>
      <c r="AF128" s="89"/>
      <c r="AG128" s="89"/>
      <c r="AH128" s="89"/>
      <c r="AI128" s="89"/>
    </row>
    <row r="129" spans="1:35" ht="22.5" customHeight="1" x14ac:dyDescent="0.2">
      <c r="A129" s="50"/>
      <c r="B129" s="133" t="s">
        <v>2437</v>
      </c>
      <c r="C129" s="132"/>
      <c r="D129" s="133"/>
      <c r="E129" s="131"/>
      <c r="F129" s="136"/>
      <c r="G129" s="133"/>
      <c r="H129" s="133"/>
      <c r="I129" s="136"/>
      <c r="J129" s="136"/>
      <c r="K129" s="470"/>
      <c r="L129" s="470"/>
      <c r="M129" s="470"/>
      <c r="N129" s="470"/>
      <c r="O129" s="470"/>
      <c r="P129" s="470"/>
      <c r="Q129" s="470"/>
      <c r="R129" s="470"/>
      <c r="S129" s="470"/>
      <c r="T129" s="470"/>
      <c r="U129" s="470"/>
      <c r="V129" s="470"/>
      <c r="W129" s="470"/>
      <c r="X129" s="470"/>
      <c r="Y129" s="470"/>
      <c r="Z129" s="470"/>
      <c r="AA129" s="470"/>
      <c r="AB129" s="470"/>
      <c r="AC129" s="17"/>
      <c r="AE129" s="102"/>
      <c r="AF129" s="89"/>
      <c r="AG129" s="89"/>
      <c r="AH129" s="89"/>
      <c r="AI129" s="89"/>
    </row>
    <row r="130" spans="1:35" ht="22.5" customHeight="1" x14ac:dyDescent="0.2">
      <c r="A130" s="50"/>
      <c r="B130" s="133" t="s">
        <v>2438</v>
      </c>
      <c r="C130" s="132"/>
      <c r="D130" s="133"/>
      <c r="E130" s="131"/>
      <c r="F130" s="136" t="s">
        <v>2439</v>
      </c>
      <c r="G130" s="119"/>
      <c r="H130" s="133"/>
      <c r="I130" s="771" t="s">
        <v>1179</v>
      </c>
      <c r="J130" s="771"/>
      <c r="K130" s="771"/>
      <c r="L130" s="771"/>
      <c r="M130" s="771"/>
      <c r="N130" s="128"/>
      <c r="O130" s="302"/>
      <c r="P130" s="771" t="s">
        <v>2376</v>
      </c>
      <c r="Q130" s="771"/>
      <c r="R130" s="771"/>
      <c r="S130" s="771"/>
      <c r="T130" s="771"/>
      <c r="U130" s="128"/>
      <c r="V130" s="470"/>
      <c r="W130" s="470"/>
      <c r="X130" s="470"/>
      <c r="Y130" s="470"/>
      <c r="Z130" s="470"/>
      <c r="AA130" s="470"/>
      <c r="AB130" s="470"/>
      <c r="AC130" s="17"/>
      <c r="AE130" s="102"/>
      <c r="AF130" s="89"/>
      <c r="AG130" s="89"/>
      <c r="AH130" s="89"/>
      <c r="AI130" s="89"/>
    </row>
    <row r="131" spans="1:35" ht="22.5" customHeight="1" x14ac:dyDescent="0.2">
      <c r="A131" s="50"/>
      <c r="B131" s="119" t="s">
        <v>2440</v>
      </c>
      <c r="C131" s="132"/>
      <c r="D131" s="133"/>
      <c r="E131" s="131"/>
      <c r="F131" s="136" t="s">
        <v>2441</v>
      </c>
      <c r="G131" s="49"/>
      <c r="H131" s="133"/>
      <c r="I131" s="771" t="s">
        <v>2442</v>
      </c>
      <c r="J131" s="771"/>
      <c r="K131" s="771"/>
      <c r="L131" s="771"/>
      <c r="M131" s="771"/>
      <c r="N131" s="128"/>
      <c r="O131" s="302"/>
      <c r="P131" s="771" t="s">
        <v>2443</v>
      </c>
      <c r="Q131" s="771"/>
      <c r="R131" s="771"/>
      <c r="S131" s="771"/>
      <c r="T131" s="771"/>
      <c r="U131" s="128"/>
      <c r="V131" s="701"/>
      <c r="W131" s="701"/>
      <c r="X131" s="701"/>
      <c r="Y131" s="701"/>
      <c r="Z131" s="701"/>
      <c r="AA131" s="701"/>
      <c r="AB131" s="470"/>
      <c r="AC131" s="17"/>
      <c r="AE131" s="102"/>
      <c r="AF131" s="89"/>
      <c r="AG131" s="89"/>
      <c r="AH131" s="89"/>
      <c r="AI131" s="89"/>
    </row>
    <row r="132" spans="1:35" ht="22.5" customHeight="1" x14ac:dyDescent="0.2">
      <c r="A132" s="50"/>
      <c r="B132" s="49"/>
      <c r="C132" s="132"/>
      <c r="D132" s="771" t="s">
        <v>2444</v>
      </c>
      <c r="E132" s="771"/>
      <c r="F132" s="771"/>
      <c r="G132" s="49"/>
      <c r="H132" s="133"/>
      <c r="I132" s="771" t="s">
        <v>2445</v>
      </c>
      <c r="J132" s="771"/>
      <c r="K132" s="771"/>
      <c r="L132" s="771"/>
      <c r="M132" s="771"/>
      <c r="N132" s="128"/>
      <c r="O132" s="302"/>
      <c r="P132" s="771" t="s">
        <v>1872</v>
      </c>
      <c r="Q132" s="771"/>
      <c r="R132" s="771"/>
      <c r="S132" s="771"/>
      <c r="T132" s="771"/>
      <c r="U132" s="128"/>
      <c r="V132" s="470"/>
      <c r="W132" s="470"/>
      <c r="X132" s="470"/>
      <c r="Y132" s="470"/>
      <c r="Z132" s="470"/>
      <c r="AA132" s="470"/>
      <c r="AB132" s="470"/>
      <c r="AC132" s="17"/>
      <c r="AE132" s="102"/>
      <c r="AF132" s="89"/>
      <c r="AG132" s="89"/>
      <c r="AH132" s="89"/>
      <c r="AI132" s="89"/>
    </row>
    <row r="133" spans="1:35" ht="22.5" customHeight="1" x14ac:dyDescent="0.2">
      <c r="A133" s="50"/>
      <c r="B133" s="62" t="s">
        <v>2446</v>
      </c>
      <c r="C133" s="132"/>
      <c r="D133" s="136"/>
      <c r="E133" s="136"/>
      <c r="F133" s="136"/>
      <c r="G133" s="133"/>
      <c r="H133" s="133"/>
      <c r="I133" s="136"/>
      <c r="J133" s="136"/>
      <c r="K133" s="470"/>
      <c r="L133" s="470"/>
      <c r="M133" s="470"/>
      <c r="N133" s="470"/>
      <c r="O133" s="470"/>
      <c r="P133" s="470"/>
      <c r="Q133" s="470"/>
      <c r="R133" s="470"/>
      <c r="S133" s="470"/>
      <c r="T133" s="470"/>
      <c r="U133" s="470"/>
      <c r="V133" s="470"/>
      <c r="W133" s="470"/>
      <c r="X133" s="470"/>
      <c r="Y133" s="470"/>
      <c r="Z133" s="470"/>
      <c r="AA133" s="470"/>
      <c r="AB133" s="470"/>
      <c r="AC133" s="17"/>
      <c r="AE133" s="102"/>
      <c r="AF133" s="89"/>
      <c r="AG133" s="89"/>
      <c r="AH133" s="89"/>
      <c r="AI133" s="89"/>
    </row>
    <row r="134" spans="1:35" ht="22.5" customHeight="1" x14ac:dyDescent="0.2">
      <c r="A134" s="50"/>
      <c r="B134" s="133" t="s">
        <v>2447</v>
      </c>
      <c r="C134" s="132"/>
      <c r="D134" s="133"/>
      <c r="E134" s="131"/>
      <c r="F134" s="136" t="s">
        <v>1180</v>
      </c>
      <c r="G134" s="133"/>
      <c r="H134" s="133"/>
      <c r="I134" s="771" t="s">
        <v>1179</v>
      </c>
      <c r="J134" s="771"/>
      <c r="K134" s="771"/>
      <c r="L134" s="771"/>
      <c r="M134" s="771"/>
      <c r="N134" s="128"/>
      <c r="O134" s="771" t="s">
        <v>2448</v>
      </c>
      <c r="P134" s="771"/>
      <c r="Q134" s="771"/>
      <c r="R134" s="771"/>
      <c r="S134" s="771"/>
      <c r="T134" s="771"/>
      <c r="U134" s="771"/>
      <c r="V134" s="470"/>
      <c r="W134" s="470"/>
      <c r="X134" s="470"/>
      <c r="Y134" s="470"/>
      <c r="Z134" s="470"/>
      <c r="AA134" s="470"/>
      <c r="AB134" s="470"/>
      <c r="AC134" s="17"/>
      <c r="AE134" s="102"/>
      <c r="AF134" s="89"/>
      <c r="AG134" s="89"/>
      <c r="AH134" s="89"/>
      <c r="AI134" s="89"/>
    </row>
    <row r="135" spans="1:35" ht="22.5" customHeight="1" x14ac:dyDescent="0.2">
      <c r="A135" s="50"/>
      <c r="B135" s="342" t="s">
        <v>2449</v>
      </c>
      <c r="C135" s="132"/>
      <c r="D135" s="133"/>
      <c r="E135" s="131"/>
      <c r="F135" s="128"/>
      <c r="G135" s="128"/>
      <c r="H135" s="502"/>
      <c r="I135" s="505"/>
      <c r="J135" s="505"/>
      <c r="K135" s="505"/>
      <c r="L135" s="502"/>
      <c r="M135" s="511"/>
      <c r="N135" s="357" t="s">
        <v>2144</v>
      </c>
      <c r="O135" s="66"/>
      <c r="P135" s="342" t="s">
        <v>2450</v>
      </c>
      <c r="Q135" s="132"/>
      <c r="R135" s="133"/>
      <c r="S135" s="131"/>
      <c r="T135" s="131"/>
      <c r="U135" s="501"/>
      <c r="V135" s="502"/>
      <c r="W135" s="502"/>
      <c r="X135" s="502"/>
      <c r="Y135" s="502"/>
      <c r="Z135" s="511"/>
      <c r="AA135" s="511"/>
      <c r="AB135" s="297" t="s">
        <v>2147</v>
      </c>
      <c r="AC135" s="17"/>
      <c r="AE135" s="102"/>
      <c r="AF135" s="89"/>
      <c r="AG135" s="89"/>
      <c r="AH135" s="89"/>
      <c r="AI135" s="89"/>
    </row>
    <row r="136" spans="1:35" ht="22.5" customHeight="1" x14ac:dyDescent="0.2">
      <c r="A136" s="50"/>
      <c r="B136" s="342" t="s">
        <v>2451</v>
      </c>
      <c r="C136" s="132"/>
      <c r="D136" s="133"/>
      <c r="E136" s="131"/>
      <c r="F136" s="131"/>
      <c r="G136" s="501"/>
      <c r="H136" s="502"/>
      <c r="I136" s="502"/>
      <c r="J136" s="502"/>
      <c r="K136" s="502"/>
      <c r="L136" s="505"/>
      <c r="M136" s="502"/>
      <c r="N136" s="297" t="s">
        <v>2145</v>
      </c>
      <c r="O136" s="66"/>
      <c r="P136" s="342" t="s">
        <v>2452</v>
      </c>
      <c r="Q136" s="132"/>
      <c r="R136" s="133"/>
      <c r="S136" s="131"/>
      <c r="T136" s="131"/>
      <c r="U136" s="501"/>
      <c r="V136" s="502"/>
      <c r="W136" s="502"/>
      <c r="X136" s="502"/>
      <c r="Y136" s="502"/>
      <c r="Z136" s="502"/>
      <c r="AA136" s="502"/>
      <c r="AB136" s="357" t="s">
        <v>2146</v>
      </c>
      <c r="AC136" s="17"/>
      <c r="AE136" s="102"/>
      <c r="AF136" s="89"/>
      <c r="AG136" s="89"/>
      <c r="AH136" s="89"/>
      <c r="AI136" s="89"/>
    </row>
    <row r="137" spans="1:35" ht="22.5" customHeight="1" x14ac:dyDescent="0.2">
      <c r="A137" s="50"/>
      <c r="B137" s="131" t="s">
        <v>2453</v>
      </c>
      <c r="C137" s="132"/>
      <c r="D137" s="133"/>
      <c r="E137" s="131"/>
      <c r="F137" s="358" t="s">
        <v>2454</v>
      </c>
      <c r="G137" s="128"/>
      <c r="H137" s="138"/>
      <c r="I137" s="771" t="s">
        <v>2455</v>
      </c>
      <c r="J137" s="771"/>
      <c r="K137" s="771"/>
      <c r="L137" s="771"/>
      <c r="M137" s="771"/>
      <c r="N137" s="133"/>
      <c r="O137" s="302"/>
      <c r="P137" s="771" t="s">
        <v>1872</v>
      </c>
      <c r="Q137" s="771"/>
      <c r="R137" s="771"/>
      <c r="S137" s="771"/>
      <c r="T137" s="771"/>
      <c r="U137" s="62"/>
      <c r="V137" s="701"/>
      <c r="W137" s="701"/>
      <c r="X137" s="701"/>
      <c r="Y137" s="701"/>
      <c r="Z137" s="701"/>
      <c r="AA137" s="701"/>
      <c r="AB137" s="470"/>
      <c r="AC137" s="17"/>
      <c r="AE137" s="102"/>
      <c r="AF137" s="89"/>
      <c r="AG137" s="89"/>
      <c r="AH137" s="89"/>
      <c r="AI137" s="89"/>
    </row>
    <row r="138" spans="1:35" ht="22.5" customHeight="1" x14ac:dyDescent="0.2">
      <c r="A138" s="50"/>
      <c r="B138" s="131" t="s">
        <v>1124</v>
      </c>
      <c r="C138" s="132"/>
      <c r="D138" s="133"/>
      <c r="E138" s="131"/>
      <c r="F138" s="358"/>
      <c r="G138" s="128"/>
      <c r="H138" s="502"/>
      <c r="I138" s="502"/>
      <c r="J138" s="502"/>
      <c r="K138" s="502"/>
      <c r="L138" s="502"/>
      <c r="M138" s="502"/>
      <c r="N138" s="297" t="s">
        <v>2145</v>
      </c>
      <c r="O138" s="66"/>
      <c r="P138" s="791" t="s">
        <v>2456</v>
      </c>
      <c r="Q138" s="791"/>
      <c r="R138" s="791"/>
      <c r="S138" s="791"/>
      <c r="T138" s="791"/>
      <c r="U138" s="791"/>
      <c r="V138" s="470"/>
      <c r="W138" s="470"/>
      <c r="X138" s="470"/>
      <c r="Y138" s="470"/>
      <c r="Z138" s="487"/>
      <c r="AA138" s="487"/>
      <c r="AB138" s="363" t="s">
        <v>2193</v>
      </c>
      <c r="AC138" s="17"/>
      <c r="AE138" s="102"/>
      <c r="AF138" s="89"/>
      <c r="AG138" s="89"/>
      <c r="AH138" s="89"/>
      <c r="AI138" s="89"/>
    </row>
    <row r="139" spans="1:35" ht="22.5" customHeight="1" x14ac:dyDescent="0.2">
      <c r="A139" s="50"/>
      <c r="B139" s="49" t="s">
        <v>2457</v>
      </c>
      <c r="C139" s="132"/>
      <c r="D139" s="133"/>
      <c r="E139" s="131"/>
      <c r="F139" s="136" t="s">
        <v>1180</v>
      </c>
      <c r="G139" s="49"/>
      <c r="H139" s="133"/>
      <c r="I139" s="771" t="s">
        <v>1179</v>
      </c>
      <c r="J139" s="771"/>
      <c r="K139" s="771"/>
      <c r="L139" s="771"/>
      <c r="M139" s="771"/>
      <c r="N139" s="128"/>
      <c r="O139" s="66"/>
      <c r="P139" s="348" t="s">
        <v>2458</v>
      </c>
      <c r="Q139" s="145"/>
      <c r="R139" s="62"/>
      <c r="S139" s="58"/>
      <c r="T139" s="58"/>
      <c r="U139" s="494"/>
      <c r="V139" s="512"/>
      <c r="W139" s="512"/>
      <c r="X139" s="512"/>
      <c r="Y139" s="512"/>
      <c r="Z139" s="512"/>
      <c r="AA139" s="512"/>
      <c r="AB139" s="512"/>
      <c r="AC139" s="17"/>
      <c r="AE139" s="102"/>
      <c r="AF139" s="89"/>
      <c r="AG139" s="89"/>
      <c r="AH139" s="89"/>
      <c r="AI139" s="89"/>
    </row>
    <row r="140" spans="1:35" ht="14.25" customHeight="1" x14ac:dyDescent="0.2">
      <c r="A140" s="50"/>
      <c r="B140" s="491"/>
      <c r="C140" s="145"/>
      <c r="D140" s="62"/>
      <c r="E140" s="58"/>
      <c r="F140" s="58"/>
      <c r="G140" s="494"/>
      <c r="H140" s="494"/>
      <c r="I140" s="494"/>
      <c r="J140" s="494"/>
      <c r="K140" s="494"/>
      <c r="L140" s="508"/>
      <c r="M140" s="494"/>
      <c r="N140" s="297"/>
      <c r="O140" s="66"/>
      <c r="P140" s="491"/>
      <c r="Q140" s="145"/>
      <c r="R140" s="62"/>
      <c r="S140" s="58"/>
      <c r="T140" s="58"/>
      <c r="U140" s="494"/>
      <c r="V140" s="494"/>
      <c r="W140" s="494"/>
      <c r="X140" s="494"/>
      <c r="Y140" s="494"/>
      <c r="Z140" s="494"/>
      <c r="AA140" s="494"/>
      <c r="AB140" s="359"/>
      <c r="AC140" s="17"/>
      <c r="AE140" s="102"/>
      <c r="AF140" s="89"/>
      <c r="AG140" s="89"/>
      <c r="AH140" s="89"/>
      <c r="AI140" s="89"/>
    </row>
    <row r="141" spans="1:35" ht="22.5" customHeight="1" x14ac:dyDescent="0.2">
      <c r="A141" s="50"/>
      <c r="B141" s="365" t="s">
        <v>2459</v>
      </c>
      <c r="C141" s="365"/>
      <c r="D141" s="365"/>
      <c r="E141" s="365"/>
      <c r="F141" s="365"/>
      <c r="G141" s="365"/>
      <c r="H141" s="365"/>
      <c r="I141" s="365"/>
      <c r="J141" s="465" t="s">
        <v>1180</v>
      </c>
      <c r="K141" s="466" t="s">
        <v>1179</v>
      </c>
      <c r="L141" s="365"/>
      <c r="M141" s="367" t="s">
        <v>2460</v>
      </c>
      <c r="N141" s="365"/>
      <c r="O141" s="365"/>
      <c r="P141" s="365"/>
      <c r="Q141" s="365"/>
      <c r="R141" s="365"/>
      <c r="S141" s="365"/>
      <c r="T141" s="365"/>
      <c r="U141" s="365"/>
      <c r="V141" s="365"/>
      <c r="W141" s="365"/>
      <c r="X141" s="365"/>
      <c r="Y141" s="365"/>
      <c r="Z141" s="365"/>
      <c r="AA141" s="365"/>
      <c r="AB141" s="365"/>
      <c r="AC141" s="17"/>
      <c r="AE141" s="102"/>
      <c r="AF141" s="89"/>
      <c r="AG141" s="89"/>
      <c r="AH141" s="89"/>
      <c r="AI141" s="89"/>
    </row>
    <row r="142" spans="1:35" ht="22.5" customHeight="1" x14ac:dyDescent="0.2">
      <c r="A142" s="50"/>
      <c r="B142" s="324" t="s">
        <v>2461</v>
      </c>
      <c r="C142" s="132"/>
      <c r="D142" s="133"/>
      <c r="E142" s="131"/>
      <c r="F142" s="136" t="s">
        <v>1180</v>
      </c>
      <c r="G142" s="324"/>
      <c r="H142" s="133"/>
      <c r="I142" s="771" t="s">
        <v>1179</v>
      </c>
      <c r="J142" s="771"/>
      <c r="K142" s="771"/>
      <c r="L142" s="771"/>
      <c r="M142" s="771"/>
      <c r="N142" s="128"/>
      <c r="O142" s="302"/>
      <c r="P142" s="771"/>
      <c r="Q142" s="771"/>
      <c r="R142" s="771"/>
      <c r="S142" s="771"/>
      <c r="T142" s="771"/>
      <c r="U142" s="128"/>
      <c r="V142" s="470"/>
      <c r="W142" s="470"/>
      <c r="X142" s="470"/>
      <c r="Y142" s="470"/>
      <c r="Z142" s="470"/>
      <c r="AA142" s="470"/>
      <c r="AB142" s="470"/>
      <c r="AC142" s="17"/>
      <c r="AE142" s="102"/>
      <c r="AF142" s="89"/>
      <c r="AG142" s="89"/>
      <c r="AH142" s="89"/>
      <c r="AI142" s="89"/>
    </row>
    <row r="143" spans="1:35" ht="22.5" customHeight="1" x14ac:dyDescent="0.2">
      <c r="A143" s="50"/>
      <c r="B143" s="49" t="s">
        <v>2462</v>
      </c>
      <c r="C143" s="132"/>
      <c r="D143" s="133"/>
      <c r="E143" s="131"/>
      <c r="F143" s="136" t="s">
        <v>1180</v>
      </c>
      <c r="G143" s="49"/>
      <c r="H143" s="133"/>
      <c r="I143" s="136"/>
      <c r="J143" s="136"/>
      <c r="K143" s="136"/>
      <c r="L143" s="136"/>
      <c r="M143" s="136" t="s">
        <v>1179</v>
      </c>
      <c r="N143" s="128"/>
      <c r="O143" s="302"/>
      <c r="P143" s="136"/>
      <c r="Q143" s="136"/>
      <c r="R143" s="136"/>
      <c r="S143" s="136"/>
      <c r="T143" s="136"/>
      <c r="U143" s="128"/>
      <c r="V143" s="470"/>
      <c r="W143" s="470"/>
      <c r="X143" s="470"/>
      <c r="Y143" s="470"/>
      <c r="Z143" s="470"/>
      <c r="AA143" s="470"/>
      <c r="AB143" s="470"/>
      <c r="AC143" s="17"/>
      <c r="AE143" s="102"/>
      <c r="AF143" s="89"/>
      <c r="AG143" s="89"/>
      <c r="AH143" s="89"/>
      <c r="AI143" s="89"/>
    </row>
    <row r="144" spans="1:35" ht="22.5" customHeight="1" x14ac:dyDescent="0.2">
      <c r="A144" s="50"/>
      <c r="B144" s="133" t="s">
        <v>2463</v>
      </c>
      <c r="C144" s="132"/>
      <c r="D144" s="133"/>
      <c r="E144" s="131"/>
      <c r="F144" s="136" t="s">
        <v>1180</v>
      </c>
      <c r="G144" s="133"/>
      <c r="H144" s="133"/>
      <c r="I144" s="771" t="s">
        <v>1179</v>
      </c>
      <c r="J144" s="771"/>
      <c r="K144" s="771"/>
      <c r="L144" s="771"/>
      <c r="M144" s="771"/>
      <c r="N144" s="128"/>
      <c r="O144" s="302"/>
      <c r="P144" s="771" t="s">
        <v>2376</v>
      </c>
      <c r="Q144" s="771"/>
      <c r="R144" s="771"/>
      <c r="S144" s="771"/>
      <c r="T144" s="771"/>
      <c r="U144" s="128"/>
      <c r="V144" s="470"/>
      <c r="W144" s="470"/>
      <c r="X144" s="470"/>
      <c r="Y144" s="470"/>
      <c r="Z144" s="470"/>
      <c r="AA144" s="470"/>
      <c r="AB144" s="470"/>
      <c r="AC144" s="17"/>
      <c r="AE144" s="102"/>
      <c r="AF144" s="89"/>
      <c r="AG144" s="89"/>
      <c r="AH144" s="89"/>
      <c r="AI144" s="89"/>
    </row>
    <row r="145" spans="1:44" ht="22.5" customHeight="1" x14ac:dyDescent="0.2">
      <c r="A145" s="50"/>
      <c r="B145" s="133" t="s">
        <v>2464</v>
      </c>
      <c r="C145" s="132"/>
      <c r="D145" s="133"/>
      <c r="E145" s="131"/>
      <c r="F145" s="136" t="s">
        <v>1180</v>
      </c>
      <c r="G145" s="133"/>
      <c r="H145" s="133"/>
      <c r="I145" s="771" t="s">
        <v>1179</v>
      </c>
      <c r="J145" s="771"/>
      <c r="K145" s="771"/>
      <c r="L145" s="771"/>
      <c r="M145" s="771"/>
      <c r="N145" s="128"/>
      <c r="O145" s="302"/>
      <c r="P145" s="771" t="s">
        <v>2376</v>
      </c>
      <c r="Q145" s="771"/>
      <c r="R145" s="771"/>
      <c r="S145" s="771"/>
      <c r="T145" s="771"/>
      <c r="U145" s="128"/>
      <c r="V145" s="470"/>
      <c r="W145" s="470"/>
      <c r="X145" s="470"/>
      <c r="Y145" s="470"/>
      <c r="Z145" s="470"/>
      <c r="AA145" s="470"/>
      <c r="AB145" s="470"/>
      <c r="AC145" s="17"/>
      <c r="AE145" s="102"/>
      <c r="AF145" s="89"/>
      <c r="AG145" s="89"/>
      <c r="AH145" s="89"/>
      <c r="AI145" s="89"/>
    </row>
    <row r="146" spans="1:44" ht="22.5" customHeight="1" x14ac:dyDescent="0.2">
      <c r="A146" s="50"/>
      <c r="B146" s="133" t="s">
        <v>2465</v>
      </c>
      <c r="C146" s="132"/>
      <c r="D146" s="133"/>
      <c r="E146" s="131"/>
      <c r="F146" s="136" t="s">
        <v>1180</v>
      </c>
      <c r="G146" s="49"/>
      <c r="H146" s="133"/>
      <c r="I146" s="771" t="s">
        <v>1179</v>
      </c>
      <c r="J146" s="771"/>
      <c r="K146" s="771"/>
      <c r="L146" s="771"/>
      <c r="M146" s="771"/>
      <c r="N146" s="128"/>
      <c r="O146" s="302"/>
      <c r="P146" s="771" t="s">
        <v>2376</v>
      </c>
      <c r="Q146" s="771"/>
      <c r="R146" s="771"/>
      <c r="S146" s="771"/>
      <c r="T146" s="771"/>
      <c r="U146" s="128"/>
      <c r="V146" s="470"/>
      <c r="W146" s="470"/>
      <c r="X146" s="470"/>
      <c r="Y146" s="470"/>
      <c r="Z146" s="470"/>
      <c r="AA146" s="470"/>
      <c r="AB146" s="470"/>
      <c r="AC146" s="17"/>
      <c r="AE146" s="102"/>
      <c r="AF146" s="89"/>
      <c r="AG146" s="89"/>
      <c r="AH146" s="89"/>
      <c r="AI146" s="89"/>
    </row>
    <row r="147" spans="1:44" ht="22.5" customHeight="1" x14ac:dyDescent="0.2">
      <c r="A147" s="50"/>
      <c r="B147" s="491"/>
      <c r="C147" s="145"/>
      <c r="D147" s="62"/>
      <c r="E147" s="58"/>
      <c r="F147" s="58"/>
      <c r="G147" s="494"/>
      <c r="H147" s="494"/>
      <c r="I147" s="494"/>
      <c r="J147" s="494"/>
      <c r="K147" s="494"/>
      <c r="L147" s="508"/>
      <c r="M147" s="494"/>
      <c r="N147" s="297"/>
      <c r="O147" s="66"/>
      <c r="P147" s="491"/>
      <c r="Q147" s="145"/>
      <c r="R147" s="62"/>
      <c r="S147" s="58"/>
      <c r="T147" s="58"/>
      <c r="U147" s="494"/>
      <c r="V147" s="494"/>
      <c r="W147" s="494"/>
      <c r="X147" s="494"/>
      <c r="Y147" s="494"/>
      <c r="Z147" s="494"/>
      <c r="AA147" s="494"/>
      <c r="AB147" s="297"/>
      <c r="AC147" s="17"/>
      <c r="AE147" s="102"/>
      <c r="AF147" s="89"/>
      <c r="AG147" s="89"/>
      <c r="AH147" s="89"/>
      <c r="AI147" s="89"/>
    </row>
    <row r="148" spans="1:44" ht="22.5" customHeight="1" x14ac:dyDescent="0.2">
      <c r="A148" s="50"/>
      <c r="B148" s="793" t="s">
        <v>2560</v>
      </c>
      <c r="C148" s="793"/>
      <c r="D148" s="793"/>
      <c r="E148" s="793"/>
      <c r="F148" s="793"/>
      <c r="G148" s="793"/>
      <c r="H148" s="793"/>
      <c r="I148" s="793"/>
      <c r="J148" s="793"/>
      <c r="K148" s="793"/>
      <c r="L148" s="793"/>
      <c r="M148" s="793"/>
      <c r="N148" s="793"/>
      <c r="O148" s="793"/>
      <c r="P148" s="793"/>
      <c r="Q148" s="793"/>
      <c r="R148" s="793"/>
      <c r="S148" s="793"/>
      <c r="T148" s="793"/>
      <c r="U148" s="793"/>
      <c r="V148" s="793"/>
      <c r="W148" s="793"/>
      <c r="X148" s="793"/>
      <c r="Y148" s="793"/>
      <c r="Z148" s="793"/>
      <c r="AA148" s="793"/>
      <c r="AB148" s="793"/>
      <c r="AC148" s="17"/>
      <c r="AE148" s="102"/>
      <c r="AF148" s="89"/>
      <c r="AG148" s="89"/>
      <c r="AH148" s="89"/>
      <c r="AI148" s="89"/>
    </row>
    <row r="149" spans="1:44" ht="22.5" customHeight="1" x14ac:dyDescent="0.2">
      <c r="A149" s="50"/>
      <c r="B149" s="793"/>
      <c r="C149" s="793"/>
      <c r="D149" s="793"/>
      <c r="E149" s="793"/>
      <c r="F149" s="793"/>
      <c r="G149" s="793"/>
      <c r="H149" s="793"/>
      <c r="I149" s="793"/>
      <c r="J149" s="793"/>
      <c r="K149" s="793"/>
      <c r="L149" s="793"/>
      <c r="M149" s="793"/>
      <c r="N149" s="793"/>
      <c r="O149" s="793"/>
      <c r="P149" s="793"/>
      <c r="Q149" s="793"/>
      <c r="R149" s="793"/>
      <c r="S149" s="793"/>
      <c r="T149" s="793"/>
      <c r="U149" s="793"/>
      <c r="V149" s="793"/>
      <c r="W149" s="793"/>
      <c r="X149" s="793"/>
      <c r="Y149" s="793"/>
      <c r="Z149" s="793"/>
      <c r="AA149" s="793"/>
      <c r="AB149" s="793"/>
      <c r="AC149" s="17"/>
      <c r="AE149" s="102"/>
      <c r="AF149" s="89"/>
      <c r="AG149" s="89"/>
      <c r="AH149" s="89"/>
      <c r="AI149" s="89"/>
    </row>
    <row r="150" spans="1:44" ht="22.5" customHeight="1" x14ac:dyDescent="0.2">
      <c r="A150" s="50"/>
      <c r="B150" s="793"/>
      <c r="C150" s="793"/>
      <c r="D150" s="793"/>
      <c r="E150" s="793"/>
      <c r="F150" s="793"/>
      <c r="G150" s="793"/>
      <c r="H150" s="793"/>
      <c r="I150" s="793"/>
      <c r="J150" s="793"/>
      <c r="K150" s="793"/>
      <c r="L150" s="793"/>
      <c r="M150" s="793"/>
      <c r="N150" s="793"/>
      <c r="O150" s="793"/>
      <c r="P150" s="793"/>
      <c r="Q150" s="793"/>
      <c r="R150" s="793"/>
      <c r="S150" s="793"/>
      <c r="T150" s="793"/>
      <c r="U150" s="793"/>
      <c r="V150" s="793"/>
      <c r="W150" s="793"/>
      <c r="X150" s="793"/>
      <c r="Y150" s="793"/>
      <c r="Z150" s="793"/>
      <c r="AA150" s="793"/>
      <c r="AB150" s="793"/>
      <c r="AC150" s="17"/>
      <c r="AE150" s="102"/>
      <c r="AF150" s="89"/>
      <c r="AG150" s="89"/>
      <c r="AH150" s="89"/>
      <c r="AI150" s="89"/>
    </row>
    <row r="151" spans="1:44" ht="22.5" customHeight="1" x14ac:dyDescent="0.2">
      <c r="A151" s="50"/>
      <c r="B151" s="802"/>
      <c r="C151" s="802"/>
      <c r="D151" s="802"/>
      <c r="E151" s="802"/>
      <c r="F151" s="802"/>
      <c r="G151" s="802"/>
      <c r="H151" s="802"/>
      <c r="I151" s="802"/>
      <c r="J151" s="802"/>
      <c r="K151" s="802"/>
      <c r="L151" s="802"/>
      <c r="M151" s="802"/>
      <c r="N151" s="802"/>
      <c r="O151" s="802"/>
      <c r="P151" s="802"/>
      <c r="Q151" s="802"/>
      <c r="R151" s="802"/>
      <c r="S151" s="802"/>
      <c r="T151" s="802"/>
      <c r="U151" s="802"/>
      <c r="V151" s="802"/>
      <c r="W151" s="802"/>
      <c r="X151" s="802"/>
      <c r="Y151" s="802"/>
      <c r="Z151" s="802"/>
      <c r="AA151" s="802"/>
      <c r="AB151" s="802"/>
      <c r="AC151" s="17"/>
      <c r="AE151" s="102"/>
      <c r="AF151" s="89"/>
      <c r="AG151" s="89"/>
      <c r="AH151" s="89"/>
      <c r="AI151" s="89"/>
    </row>
    <row r="152" spans="1:44" ht="22.5" customHeight="1" x14ac:dyDescent="0.2">
      <c r="A152" s="50"/>
      <c r="B152" s="145"/>
      <c r="C152" s="145"/>
      <c r="D152" s="62"/>
      <c r="E152" s="58"/>
      <c r="F152" s="62"/>
      <c r="G152" s="144"/>
      <c r="H152" s="144"/>
      <c r="I152" s="144"/>
      <c r="J152" s="63"/>
      <c r="K152" s="62"/>
      <c r="L152" s="140"/>
      <c r="M152" s="63"/>
      <c r="N152" s="62"/>
      <c r="O152" s="144"/>
      <c r="P152" s="145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500"/>
      <c r="AC152" s="17"/>
      <c r="AE152" s="102" t="s">
        <v>1698</v>
      </c>
      <c r="AF152" s="93" t="s">
        <v>1277</v>
      </c>
      <c r="AG152" s="93" t="s">
        <v>1278</v>
      </c>
      <c r="AH152" s="93" t="s">
        <v>1279</v>
      </c>
      <c r="AI152" s="93" t="s">
        <v>1280</v>
      </c>
      <c r="AJ152" s="93" t="s">
        <v>1281</v>
      </c>
      <c r="AK152" s="93" t="s">
        <v>1282</v>
      </c>
      <c r="AL152" s="93" t="s">
        <v>1283</v>
      </c>
      <c r="AM152" s="93" t="s">
        <v>1284</v>
      </c>
      <c r="AN152" s="93" t="s">
        <v>1285</v>
      </c>
      <c r="AO152" s="93" t="s">
        <v>1286</v>
      </c>
      <c r="AP152" s="93" t="s">
        <v>1287</v>
      </c>
      <c r="AQ152" s="93" t="s">
        <v>1288</v>
      </c>
      <c r="AR152" s="93" t="s">
        <v>1289</v>
      </c>
    </row>
    <row r="153" spans="1:44" ht="19.5" customHeight="1" x14ac:dyDescent="0.2">
      <c r="A153" s="50"/>
      <c r="B153" s="103"/>
      <c r="C153" s="107"/>
      <c r="D153" s="49"/>
      <c r="E153" s="61"/>
      <c r="F153" s="61"/>
      <c r="G153" s="513"/>
      <c r="H153" s="513"/>
      <c r="I153" s="513"/>
      <c r="J153" s="513"/>
      <c r="K153" s="513"/>
      <c r="L153" s="513"/>
      <c r="M153" s="513"/>
      <c r="N153" s="513"/>
      <c r="O153" s="109"/>
      <c r="P153" s="107"/>
      <c r="Q153" s="107"/>
      <c r="R153" s="480"/>
      <c r="S153" s="480"/>
      <c r="T153" s="480"/>
      <c r="U153" s="480"/>
      <c r="V153" s="480"/>
      <c r="W153" s="480"/>
      <c r="X153" s="480"/>
      <c r="Y153" s="480"/>
      <c r="Z153" s="480"/>
      <c r="AA153" s="480"/>
      <c r="AB153" s="480"/>
      <c r="AC153" s="17"/>
      <c r="AE153" s="102" t="s">
        <v>1699</v>
      </c>
      <c r="AF153" s="90" t="b">
        <v>0</v>
      </c>
      <c r="AG153" s="90" t="b">
        <f>FALSE</f>
        <v>0</v>
      </c>
      <c r="AH153" s="90" t="b">
        <f>FALSE</f>
        <v>0</v>
      </c>
      <c r="AI153" s="90" t="b">
        <f>FALSE</f>
        <v>0</v>
      </c>
      <c r="AJ153" s="90" t="b">
        <f>FALSE</f>
        <v>0</v>
      </c>
      <c r="AK153" s="90" t="b">
        <f>FALSE</f>
        <v>0</v>
      </c>
      <c r="AL153" s="90" t="b">
        <f>FALSE</f>
        <v>0</v>
      </c>
      <c r="AM153" s="90" t="b">
        <f>FALSE</f>
        <v>0</v>
      </c>
      <c r="AN153" s="90" t="b">
        <f>FALSE</f>
        <v>0</v>
      </c>
      <c r="AO153" s="90" t="b">
        <f>FALSE</f>
        <v>0</v>
      </c>
      <c r="AP153" s="90" t="b">
        <f>FALSE</f>
        <v>0</v>
      </c>
      <c r="AQ153" s="90" t="b">
        <f>FALSE</f>
        <v>0</v>
      </c>
      <c r="AR153" s="90" t="b">
        <f>FALSE</f>
        <v>0</v>
      </c>
    </row>
    <row r="154" spans="1:44" ht="19.5" customHeight="1" x14ac:dyDescent="0.2">
      <c r="A154" s="50"/>
      <c r="B154" s="514"/>
      <c r="C154" s="514"/>
      <c r="D154" s="514"/>
      <c r="E154" s="514"/>
      <c r="F154" s="514"/>
      <c r="G154" s="514"/>
      <c r="H154" s="480"/>
      <c r="I154" s="514"/>
      <c r="J154" s="514"/>
      <c r="K154" s="514"/>
      <c r="L154" s="514"/>
      <c r="M154" s="514"/>
      <c r="N154" s="514"/>
      <c r="O154" s="53"/>
      <c r="P154" s="514"/>
      <c r="Q154" s="514"/>
      <c r="R154" s="514"/>
      <c r="S154" s="514"/>
      <c r="T154" s="514"/>
      <c r="U154" s="514"/>
      <c r="V154" s="480"/>
      <c r="W154" s="514"/>
      <c r="X154" s="514"/>
      <c r="Y154" s="514"/>
      <c r="Z154" s="514"/>
      <c r="AA154" s="514"/>
      <c r="AB154" s="514"/>
      <c r="AC154" s="17"/>
      <c r="AE154" s="102" t="s">
        <v>1700</v>
      </c>
      <c r="AF154" s="90" t="b">
        <v>0</v>
      </c>
      <c r="AG154" s="90" t="b">
        <f>FALSE</f>
        <v>0</v>
      </c>
      <c r="AH154" s="90" t="b">
        <f>FALSE</f>
        <v>0</v>
      </c>
      <c r="AI154" s="90" t="b">
        <f>FALSE</f>
        <v>0</v>
      </c>
      <c r="AJ154" s="90" t="b">
        <f>FALSE</f>
        <v>0</v>
      </c>
      <c r="AK154" s="90" t="b">
        <f>FALSE</f>
        <v>0</v>
      </c>
      <c r="AL154" s="90" t="b">
        <f>FALSE</f>
        <v>0</v>
      </c>
      <c r="AM154" s="90" t="b">
        <f>FALSE</f>
        <v>0</v>
      </c>
      <c r="AN154" s="90" t="b">
        <v>0</v>
      </c>
      <c r="AO154" s="90" t="b">
        <f>FALSE</f>
        <v>0</v>
      </c>
      <c r="AP154" s="90" t="b">
        <f>FALSE</f>
        <v>0</v>
      </c>
      <c r="AQ154" s="90" t="b">
        <f>FALSE</f>
        <v>0</v>
      </c>
      <c r="AR154" s="90" t="b">
        <f>FALSE</f>
        <v>0</v>
      </c>
    </row>
    <row r="155" spans="1:44" ht="19.5" customHeight="1" x14ac:dyDescent="0.2">
      <c r="A155" s="50"/>
      <c r="B155" s="480" t="s">
        <v>129</v>
      </c>
      <c r="C155" s="480"/>
      <c r="D155" s="480"/>
      <c r="E155" s="480"/>
      <c r="F155" s="480"/>
      <c r="G155" s="480"/>
      <c r="H155" s="480"/>
      <c r="I155" s="480" t="s">
        <v>132</v>
      </c>
      <c r="J155" s="480"/>
      <c r="K155" s="480"/>
      <c r="L155" s="480"/>
      <c r="M155" s="482"/>
      <c r="N155" s="480"/>
      <c r="O155" s="53"/>
      <c r="P155" s="480" t="s">
        <v>1115</v>
      </c>
      <c r="Q155" s="480"/>
      <c r="R155" s="480"/>
      <c r="S155" s="480"/>
      <c r="T155" s="480"/>
      <c r="U155" s="480"/>
      <c r="V155" s="480"/>
      <c r="W155" s="480" t="s">
        <v>2466</v>
      </c>
      <c r="X155" s="480"/>
      <c r="Y155" s="480"/>
      <c r="Z155" s="480"/>
      <c r="AA155" s="480"/>
      <c r="AB155" s="480"/>
      <c r="AC155" s="17"/>
      <c r="AE155" s="102" t="s">
        <v>1701</v>
      </c>
      <c r="AF155" s="90" t="b">
        <f>FALSE</f>
        <v>0</v>
      </c>
      <c r="AG155" s="90" t="b">
        <f>FALSE</f>
        <v>0</v>
      </c>
      <c r="AH155" s="90" t="b">
        <f>FALSE</f>
        <v>0</v>
      </c>
      <c r="AI155" s="90" t="b">
        <f>FALSE</f>
        <v>0</v>
      </c>
      <c r="AJ155" s="90" t="b">
        <f>FALSE</f>
        <v>0</v>
      </c>
      <c r="AK155" s="90" t="b">
        <f>FALSE</f>
        <v>0</v>
      </c>
      <c r="AL155" s="90" t="b">
        <f>FALSE</f>
        <v>0</v>
      </c>
      <c r="AM155" s="90" t="b">
        <f>FALSE</f>
        <v>0</v>
      </c>
      <c r="AN155" s="90" t="b">
        <f>FALSE</f>
        <v>0</v>
      </c>
      <c r="AO155" s="90" t="b">
        <f>FALSE</f>
        <v>0</v>
      </c>
      <c r="AP155" s="90" t="b">
        <f>FALSE</f>
        <v>0</v>
      </c>
      <c r="AQ155" s="90" t="b">
        <f>FALSE</f>
        <v>0</v>
      </c>
      <c r="AR155" s="90" t="b">
        <f>FALSE</f>
        <v>0</v>
      </c>
    </row>
    <row r="156" spans="1:44" ht="19.5" customHeight="1" x14ac:dyDescent="0.2">
      <c r="A156" s="50"/>
      <c r="B156" s="801" t="s">
        <v>2467</v>
      </c>
      <c r="C156" s="801"/>
      <c r="D156" s="801"/>
      <c r="E156" s="801"/>
      <c r="F156" s="801"/>
      <c r="G156" s="801"/>
      <c r="H156" s="801"/>
      <c r="I156" s="801"/>
      <c r="J156" s="801"/>
      <c r="K156" s="801"/>
      <c r="L156" s="801"/>
      <c r="M156" s="801"/>
      <c r="N156" s="801"/>
      <c r="O156" s="801"/>
      <c r="P156" s="801"/>
      <c r="Q156" s="801"/>
      <c r="R156" s="801"/>
      <c r="S156" s="801"/>
      <c r="T156" s="801"/>
      <c r="U156" s="801"/>
      <c r="V156" s="801"/>
      <c r="W156" s="801"/>
      <c r="X156" s="801"/>
      <c r="Y156" s="801"/>
      <c r="Z156" s="801"/>
      <c r="AA156" s="801"/>
      <c r="AB156" s="801"/>
      <c r="AC156" s="17"/>
      <c r="AE156" s="102" t="s">
        <v>1702</v>
      </c>
      <c r="AF156" s="90" t="b">
        <f>FALSE</f>
        <v>0</v>
      </c>
      <c r="AG156" s="90" t="b">
        <f>FALSE</f>
        <v>0</v>
      </c>
      <c r="AH156" s="90" t="b">
        <f>FALSE</f>
        <v>0</v>
      </c>
      <c r="AI156" s="90" t="b">
        <f>FALSE</f>
        <v>0</v>
      </c>
      <c r="AJ156" s="90" t="b">
        <f>FALSE</f>
        <v>0</v>
      </c>
      <c r="AK156" s="90" t="b">
        <f>FALSE</f>
        <v>0</v>
      </c>
      <c r="AL156" s="90" t="b">
        <f>FALSE</f>
        <v>0</v>
      </c>
      <c r="AM156" s="90" t="b">
        <f>FALSE</f>
        <v>0</v>
      </c>
      <c r="AN156" s="90" t="b">
        <f>FALSE</f>
        <v>0</v>
      </c>
      <c r="AO156" s="90" t="b">
        <f>FALSE</f>
        <v>0</v>
      </c>
      <c r="AP156" s="90" t="b">
        <f>FALSE</f>
        <v>0</v>
      </c>
      <c r="AQ156" s="90" t="b">
        <f>FALSE</f>
        <v>0</v>
      </c>
      <c r="AR156" s="90" t="b">
        <f>FALSE</f>
        <v>0</v>
      </c>
    </row>
    <row r="157" spans="1:44" ht="19.5" customHeight="1" x14ac:dyDescent="0.2">
      <c r="A157" s="50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2"/>
      <c r="N157" s="51"/>
      <c r="O157" s="53"/>
      <c r="P157" s="61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17"/>
      <c r="AE157" s="102" t="s">
        <v>1683</v>
      </c>
      <c r="AF157" s="90" t="b">
        <f>FALSE</f>
        <v>0</v>
      </c>
      <c r="AG157" s="90" t="b">
        <f>FALSE</f>
        <v>0</v>
      </c>
      <c r="AH157" s="90" t="b">
        <f>FALSE</f>
        <v>0</v>
      </c>
      <c r="AI157" s="90" t="b">
        <f>FALSE</f>
        <v>0</v>
      </c>
      <c r="AJ157" s="90" t="b">
        <f>FALSE</f>
        <v>0</v>
      </c>
      <c r="AK157" s="90" t="b">
        <f>FALSE</f>
        <v>0</v>
      </c>
      <c r="AL157" s="90" t="b">
        <f>FALSE</f>
        <v>0</v>
      </c>
      <c r="AM157" s="90" t="b">
        <f>FALSE</f>
        <v>0</v>
      </c>
      <c r="AN157" s="90" t="b">
        <f>FALSE</f>
        <v>0</v>
      </c>
      <c r="AO157" s="90" t="b">
        <f>FALSE</f>
        <v>0</v>
      </c>
      <c r="AP157" s="90" t="b">
        <f>FALSE</f>
        <v>0</v>
      </c>
      <c r="AQ157" s="90" t="b">
        <f>FALSE</f>
        <v>0</v>
      </c>
      <c r="AR157" s="90" t="b">
        <f>FALSE</f>
        <v>0</v>
      </c>
    </row>
    <row r="158" spans="1:44" ht="19.5" customHeight="1" x14ac:dyDescent="0.2">
      <c r="A158" s="50"/>
      <c r="P158" s="84"/>
      <c r="Q158" s="85"/>
      <c r="R158" s="11"/>
      <c r="S158" s="84"/>
      <c r="T158" s="737"/>
      <c r="U158" s="737"/>
      <c r="V158" s="737"/>
      <c r="W158" s="737"/>
      <c r="X158" s="737"/>
      <c r="Y158" s="737"/>
      <c r="Z158" s="737"/>
      <c r="AA158" s="737"/>
      <c r="AB158" s="737"/>
      <c r="AC158" s="17"/>
      <c r="AE158" s="102" t="s">
        <v>1682</v>
      </c>
      <c r="AF158" s="90" t="b">
        <f>FALSE</f>
        <v>0</v>
      </c>
      <c r="AG158" s="90" t="b">
        <f>FALSE</f>
        <v>0</v>
      </c>
      <c r="AH158" s="90" t="b">
        <f>FALSE</f>
        <v>0</v>
      </c>
      <c r="AI158" s="90" t="b">
        <f>FALSE</f>
        <v>0</v>
      </c>
      <c r="AJ158" s="90" t="b">
        <f>FALSE</f>
        <v>0</v>
      </c>
      <c r="AK158" s="90" t="b">
        <f>FALSE</f>
        <v>0</v>
      </c>
      <c r="AL158" s="90" t="b">
        <f>FALSE</f>
        <v>0</v>
      </c>
      <c r="AM158" s="90" t="b">
        <f>FALSE</f>
        <v>0</v>
      </c>
      <c r="AN158" s="90" t="b">
        <f>FALSE</f>
        <v>0</v>
      </c>
      <c r="AO158" s="90" t="b">
        <f>FALSE</f>
        <v>0</v>
      </c>
      <c r="AP158" s="90" t="b">
        <f>FALSE</f>
        <v>0</v>
      </c>
      <c r="AQ158" s="90" t="b">
        <f>FALSE</f>
        <v>0</v>
      </c>
      <c r="AR158" s="90" t="b">
        <v>0</v>
      </c>
    </row>
    <row r="159" spans="1:44" ht="19.5" customHeight="1" x14ac:dyDescent="0.2">
      <c r="A159" s="50"/>
      <c r="AC159" s="17"/>
      <c r="AE159" s="102" t="s">
        <v>1684</v>
      </c>
      <c r="AF159" s="90" t="b">
        <f>FALSE</f>
        <v>0</v>
      </c>
      <c r="AG159" s="90" t="b">
        <f>FALSE</f>
        <v>0</v>
      </c>
      <c r="AH159" s="90" t="b">
        <f>FALSE</f>
        <v>0</v>
      </c>
      <c r="AI159" s="90" t="b">
        <f>FALSE</f>
        <v>0</v>
      </c>
      <c r="AJ159" s="90" t="b">
        <f>FALSE</f>
        <v>0</v>
      </c>
      <c r="AK159" s="90" t="b">
        <f>FALSE</f>
        <v>0</v>
      </c>
      <c r="AL159" s="90" t="b">
        <f>FALSE</f>
        <v>0</v>
      </c>
      <c r="AM159" s="90" t="b">
        <f>FALSE</f>
        <v>0</v>
      </c>
      <c r="AN159" s="90" t="b">
        <f>FALSE</f>
        <v>0</v>
      </c>
      <c r="AO159" s="90" t="b">
        <f>FALSE</f>
        <v>0</v>
      </c>
      <c r="AP159" s="90" t="b">
        <f>FALSE</f>
        <v>0</v>
      </c>
      <c r="AQ159" s="90" t="b">
        <f>FALSE</f>
        <v>0</v>
      </c>
      <c r="AR159" s="90" t="b">
        <f>FALSE</f>
        <v>0</v>
      </c>
    </row>
    <row r="160" spans="1:44" ht="19.5" customHeight="1" x14ac:dyDescent="0.2">
      <c r="A160" s="50"/>
      <c r="AC160" s="17"/>
      <c r="AE160" s="102" t="s">
        <v>1685</v>
      </c>
      <c r="AF160" s="90" t="b">
        <f>FALSE</f>
        <v>0</v>
      </c>
      <c r="AG160" s="90" t="b">
        <f>FALSE</f>
        <v>0</v>
      </c>
      <c r="AH160" s="90" t="b">
        <f>FALSE</f>
        <v>0</v>
      </c>
      <c r="AI160" s="90" t="b">
        <f>FALSE</f>
        <v>0</v>
      </c>
      <c r="AJ160" s="90" t="b">
        <f>FALSE</f>
        <v>0</v>
      </c>
      <c r="AK160" s="90" t="b">
        <f>FALSE</f>
        <v>0</v>
      </c>
      <c r="AL160" s="90" t="b">
        <f>FALSE</f>
        <v>0</v>
      </c>
      <c r="AM160" s="90" t="b">
        <f>FALSE</f>
        <v>0</v>
      </c>
      <c r="AN160" s="90" t="b">
        <f>FALSE</f>
        <v>0</v>
      </c>
      <c r="AO160" s="90" t="b">
        <f>FALSE</f>
        <v>0</v>
      </c>
      <c r="AP160" s="90" t="b">
        <f>FALSE</f>
        <v>0</v>
      </c>
      <c r="AQ160" s="90" t="b">
        <f>FALSE</f>
        <v>0</v>
      </c>
      <c r="AR160" s="90" t="b">
        <f>FALSE</f>
        <v>0</v>
      </c>
    </row>
    <row r="161" spans="1:44" ht="19.5" customHeight="1" x14ac:dyDescent="0.2">
      <c r="A161" s="50"/>
      <c r="AC161" s="17"/>
      <c r="AE161" s="102" t="s">
        <v>1686</v>
      </c>
      <c r="AF161" s="90" t="b">
        <f>FALSE</f>
        <v>0</v>
      </c>
      <c r="AG161" s="90" t="b">
        <f>FALSE</f>
        <v>0</v>
      </c>
      <c r="AH161" s="90" t="b">
        <f>FALSE</f>
        <v>0</v>
      </c>
      <c r="AI161" s="90" t="b">
        <f>FALSE</f>
        <v>0</v>
      </c>
      <c r="AJ161" s="90" t="b">
        <f>FALSE</f>
        <v>0</v>
      </c>
      <c r="AK161" s="90" t="b">
        <f>FALSE</f>
        <v>0</v>
      </c>
      <c r="AL161" s="90" t="b">
        <f>FALSE</f>
        <v>0</v>
      </c>
      <c r="AM161" s="90" t="b">
        <f>FALSE</f>
        <v>0</v>
      </c>
      <c r="AN161" s="90" t="b">
        <f>FALSE</f>
        <v>0</v>
      </c>
      <c r="AO161" s="90" t="b">
        <f>FALSE</f>
        <v>0</v>
      </c>
      <c r="AP161" s="90" t="b">
        <f>FALSE</f>
        <v>0</v>
      </c>
      <c r="AQ161" s="90" t="b">
        <f>FALSE</f>
        <v>0</v>
      </c>
      <c r="AR161" s="90" t="b">
        <f>FALSE</f>
        <v>0</v>
      </c>
    </row>
    <row r="162" spans="1:44" ht="19.5" customHeight="1" x14ac:dyDescent="0.2">
      <c r="A162" s="130"/>
      <c r="AC162" s="17"/>
      <c r="AE162" s="102" t="s">
        <v>1687</v>
      </c>
      <c r="AF162" s="89"/>
      <c r="AG162" s="89"/>
      <c r="AH162" s="89"/>
      <c r="AI162" s="89"/>
    </row>
    <row r="163" spans="1:44" ht="19.5" customHeight="1" x14ac:dyDescent="0.2">
      <c r="A163" s="50"/>
      <c r="AC163" s="17"/>
      <c r="AE163" s="102" t="s">
        <v>1688</v>
      </c>
      <c r="AF163" s="90" t="b">
        <v>0</v>
      </c>
      <c r="AG163" s="90" t="b">
        <f>FALSE</f>
        <v>0</v>
      </c>
      <c r="AH163" s="89"/>
      <c r="AI163" s="89"/>
    </row>
    <row r="164" spans="1:44" ht="19.5" customHeight="1" x14ac:dyDescent="0.2">
      <c r="A164" s="50"/>
      <c r="AC164" s="17"/>
      <c r="AE164" s="102" t="s">
        <v>1689</v>
      </c>
      <c r="AF164" s="90" t="b">
        <v>0</v>
      </c>
      <c r="AG164" s="90" t="b">
        <v>0</v>
      </c>
      <c r="AH164" s="90" t="b">
        <f>FALSE</f>
        <v>0</v>
      </c>
      <c r="AI164" s="90" t="b">
        <f>FALSE</f>
        <v>0</v>
      </c>
    </row>
    <row r="165" spans="1:44" ht="19.5" customHeight="1" x14ac:dyDescent="0.2">
      <c r="A165" s="50"/>
      <c r="AC165" s="17"/>
      <c r="AE165" s="102" t="s">
        <v>1690</v>
      </c>
      <c r="AF165" s="90" t="b">
        <v>0</v>
      </c>
      <c r="AG165" s="90" t="b">
        <v>0</v>
      </c>
      <c r="AH165" s="90" t="b">
        <f>FALSE</f>
        <v>0</v>
      </c>
      <c r="AI165" s="90" t="b">
        <f>FALSE</f>
        <v>0</v>
      </c>
    </row>
    <row r="166" spans="1:44" ht="19.5" customHeight="1" x14ac:dyDescent="0.2">
      <c r="A166" s="50"/>
      <c r="AC166" s="17"/>
      <c r="AE166" s="102" t="s">
        <v>1703</v>
      </c>
      <c r="AF166" s="90" t="b">
        <v>0</v>
      </c>
      <c r="AG166" s="90" t="b">
        <v>0</v>
      </c>
      <c r="AH166" s="89"/>
      <c r="AI166" s="89"/>
    </row>
    <row r="167" spans="1:44" ht="19.5" customHeight="1" x14ac:dyDescent="0.2">
      <c r="A167" s="50"/>
      <c r="AC167" s="17"/>
      <c r="AE167" s="102" t="s">
        <v>1341</v>
      </c>
      <c r="AF167" s="89"/>
      <c r="AG167" s="89"/>
      <c r="AH167" s="89"/>
      <c r="AI167" s="89"/>
    </row>
    <row r="168" spans="1:44" ht="19.5" customHeight="1" x14ac:dyDescent="0.2">
      <c r="A168" s="50"/>
      <c r="AC168" s="17"/>
      <c r="AE168" s="102" t="s">
        <v>1342</v>
      </c>
      <c r="AF168" s="89"/>
      <c r="AG168" s="89"/>
      <c r="AH168" s="90" t="b">
        <v>0</v>
      </c>
      <c r="AI168" s="94">
        <f>IF(AH168=TRUE,1,0)</f>
        <v>0</v>
      </c>
      <c r="AJ168" s="90" t="b">
        <f>FALSE</f>
        <v>0</v>
      </c>
      <c r="AK168" s="94">
        <f>IF(AJ168=TRUE,1,0)</f>
        <v>0</v>
      </c>
    </row>
    <row r="169" spans="1:44" ht="19.5" customHeight="1" x14ac:dyDescent="0.2">
      <c r="A169" s="50"/>
      <c r="AC169" s="17"/>
      <c r="AE169" s="102" t="s">
        <v>1343</v>
      </c>
      <c r="AF169" s="90" t="b">
        <f>FALSE</f>
        <v>0</v>
      </c>
      <c r="AG169" s="90" t="b">
        <f>FALSE</f>
        <v>0</v>
      </c>
      <c r="AH169" s="90" t="b">
        <v>0</v>
      </c>
      <c r="AI169" s="94">
        <f>IF(AH169=TRUE,1,0)</f>
        <v>0</v>
      </c>
      <c r="AJ169" s="90" t="b">
        <f>FALSE</f>
        <v>0</v>
      </c>
      <c r="AK169" s="94">
        <f>IF(AJ169=TRUE,1,0)</f>
        <v>0</v>
      </c>
    </row>
    <row r="170" spans="1:44" ht="19.5" customHeight="1" x14ac:dyDescent="0.2">
      <c r="A170" s="50"/>
      <c r="AC170" s="17"/>
      <c r="AE170" s="102" t="s">
        <v>1344</v>
      </c>
      <c r="AF170" s="90" t="b">
        <f>FALSE</f>
        <v>0</v>
      </c>
      <c r="AG170" s="90" t="b">
        <f>FALSE</f>
        <v>0</v>
      </c>
      <c r="AH170" s="90" t="b">
        <v>0</v>
      </c>
      <c r="AI170" s="94">
        <f>IF(AH170=TRUE,1,0)</f>
        <v>0</v>
      </c>
      <c r="AJ170" s="90" t="b">
        <f>FALSE</f>
        <v>0</v>
      </c>
      <c r="AK170" s="94">
        <f>IF(AJ170=TRUE,1,0)</f>
        <v>0</v>
      </c>
    </row>
    <row r="171" spans="1:44" ht="19.5" customHeight="1" x14ac:dyDescent="0.2">
      <c r="A171" s="50"/>
      <c r="AC171" s="17"/>
      <c r="AE171" s="102" t="s">
        <v>1704</v>
      </c>
      <c r="AF171" s="90" t="b">
        <f>FALSE</f>
        <v>0</v>
      </c>
      <c r="AG171" s="89"/>
      <c r="AH171" s="90" t="b">
        <v>0</v>
      </c>
      <c r="AI171" s="94">
        <f>IF(AH171=TRUE,1,0)</f>
        <v>0</v>
      </c>
      <c r="AJ171" s="90" t="b">
        <v>0</v>
      </c>
      <c r="AK171" s="94">
        <f>IF(AJ171=TRUE,1,0)</f>
        <v>0</v>
      </c>
    </row>
    <row r="172" spans="1:44" ht="19.5" customHeight="1" x14ac:dyDescent="0.2">
      <c r="A172" s="50"/>
      <c r="AC172" s="17"/>
      <c r="AE172" s="102" t="s">
        <v>1345</v>
      </c>
      <c r="AF172" s="89"/>
      <c r="AG172" s="89"/>
      <c r="AH172" s="89"/>
      <c r="AI172" s="92" t="b">
        <f>IF(SUM(AI168:AI171)&gt;1,TRUE,FALSE)</f>
        <v>0</v>
      </c>
      <c r="AK172" s="92" t="b">
        <f>IF(SUM(AK168:AK171)&gt;1,TRUE,FALSE)</f>
        <v>0</v>
      </c>
    </row>
    <row r="173" spans="1:44" ht="19.5" customHeight="1" x14ac:dyDescent="0.2">
      <c r="A173" s="50"/>
      <c r="AC173" s="17"/>
      <c r="AE173" s="102" t="s">
        <v>1346</v>
      </c>
      <c r="AF173" s="90" t="b">
        <f>FALSE</f>
        <v>0</v>
      </c>
      <c r="AG173" s="90" t="b">
        <f>FALSE</f>
        <v>0</v>
      </c>
      <c r="AH173" s="89"/>
      <c r="AI173" s="89"/>
    </row>
    <row r="174" spans="1:44" ht="19.5" customHeight="1" x14ac:dyDescent="0.2">
      <c r="A174" s="49"/>
      <c r="AC174" s="17"/>
      <c r="AE174" s="102" t="s">
        <v>1347</v>
      </c>
      <c r="AF174" s="89"/>
      <c r="AG174" s="89"/>
      <c r="AH174" s="89"/>
      <c r="AI174" s="89"/>
    </row>
    <row r="175" spans="1:44" ht="19.5" customHeight="1" x14ac:dyDescent="0.2">
      <c r="A175" s="49"/>
      <c r="AC175" s="17"/>
      <c r="AE175" s="102" t="s">
        <v>1348</v>
      </c>
      <c r="AF175" s="90" t="b">
        <f>FALSE</f>
        <v>0</v>
      </c>
      <c r="AG175" s="90" t="b">
        <f>FALSE</f>
        <v>0</v>
      </c>
      <c r="AH175" s="90" t="b">
        <v>0</v>
      </c>
      <c r="AI175" s="90" t="b">
        <v>0</v>
      </c>
    </row>
    <row r="176" spans="1:44" ht="19.5" customHeight="1" x14ac:dyDescent="0.2">
      <c r="A176" s="49"/>
      <c r="AC176" s="17"/>
      <c r="AE176" s="102" t="s">
        <v>1705</v>
      </c>
      <c r="AF176" s="89"/>
      <c r="AG176" s="89"/>
      <c r="AH176" s="89"/>
      <c r="AI176" s="89"/>
    </row>
    <row r="177" spans="1:39" ht="19.5" customHeight="1" x14ac:dyDescent="0.2">
      <c r="A177" s="49"/>
      <c r="AC177" s="17"/>
      <c r="AE177" s="102" t="s">
        <v>1706</v>
      </c>
      <c r="AF177" s="90" t="b">
        <f>FALSE</f>
        <v>0</v>
      </c>
      <c r="AG177" s="90" t="b">
        <v>0</v>
      </c>
      <c r="AH177" s="95" t="str">
        <f>HLOOKUP(Language!$B$2,Language!$C$12:$H$400,318)</f>
        <v>Only name the final step of treatment</v>
      </c>
      <c r="AI177" s="89"/>
      <c r="AJ177" s="89"/>
      <c r="AK177" s="89"/>
      <c r="AL177" s="89"/>
    </row>
    <row r="178" spans="1:39" ht="19.5" customHeight="1" x14ac:dyDescent="0.2">
      <c r="A178" s="50"/>
      <c r="AC178" s="17"/>
      <c r="AE178" s="102" t="s">
        <v>1824</v>
      </c>
      <c r="AF178" s="90" t="b">
        <f>FALSE</f>
        <v>0</v>
      </c>
      <c r="AG178" s="90" t="b">
        <f>FALSE</f>
        <v>0</v>
      </c>
      <c r="AH178" s="95" t="str">
        <f>HLOOKUP(Language!$B$2,Language!$C$12:$H$400,319)</f>
        <v>Please give below more details to the surface quality</v>
      </c>
      <c r="AI178" s="89"/>
      <c r="AJ178" s="89"/>
      <c r="AK178" s="89"/>
      <c r="AL178" s="89"/>
    </row>
    <row r="179" spans="1:39" ht="19.5" customHeight="1" x14ac:dyDescent="0.2">
      <c r="A179" s="50"/>
      <c r="AC179" s="17"/>
      <c r="AE179" s="102" t="s">
        <v>1349</v>
      </c>
      <c r="AF179" s="90" t="b">
        <f>FALSE</f>
        <v>0</v>
      </c>
      <c r="AG179" s="90" t="b">
        <f>FALSE</f>
        <v>0</v>
      </c>
      <c r="AH179" s="95" t="str">
        <f>HLOOKUP(Language!$B$2,Language!$C$12:$H$400,320)</f>
        <v>Please review your entries</v>
      </c>
      <c r="AI179" s="89"/>
      <c r="AJ179" s="89"/>
      <c r="AK179" s="89"/>
      <c r="AL179" s="89"/>
    </row>
    <row r="180" spans="1:39" ht="19.5" customHeight="1" x14ac:dyDescent="0.2">
      <c r="A180" s="50"/>
      <c r="AC180" s="17"/>
      <c r="AE180" s="102" t="s">
        <v>1707</v>
      </c>
      <c r="AF180" s="90" t="b">
        <f>FALSE</f>
        <v>0</v>
      </c>
      <c r="AG180" s="90" t="b">
        <f>FALSE</f>
        <v>0</v>
      </c>
      <c r="AH180" s="95" t="str">
        <f>HLOOKUP(Language!$B$2,Language!$C$12:$H$400,321)</f>
        <v>Eroding structure (VDI3400) Ref. XX</v>
      </c>
      <c r="AI180" s="89"/>
      <c r="AJ180" s="89"/>
      <c r="AK180" s="89"/>
      <c r="AL180" s="89"/>
    </row>
    <row r="181" spans="1:39" ht="19.5" customHeight="1" x14ac:dyDescent="0.2">
      <c r="A181" s="50"/>
      <c r="AC181" s="17"/>
      <c r="AE181" s="102" t="s">
        <v>1350</v>
      </c>
      <c r="AF181" s="95"/>
      <c r="AG181" s="89"/>
      <c r="AH181" s="95" t="str">
        <f>HLOOKUP(Language!$B$2,Language!$C$12:$H$400,322)</f>
        <v>Graining</v>
      </c>
      <c r="AI181" s="89"/>
      <c r="AJ181" s="89"/>
      <c r="AK181" s="89"/>
      <c r="AL181" s="89"/>
    </row>
    <row r="182" spans="1:39" ht="19.5" customHeight="1" x14ac:dyDescent="0.2">
      <c r="A182" s="50"/>
      <c r="AC182" s="17"/>
      <c r="AE182" s="102" t="s">
        <v>1839</v>
      </c>
      <c r="AF182" s="95"/>
      <c r="AG182" s="89"/>
      <c r="AH182" s="95" t="str">
        <f>HLOOKUP(Language!$B$2,Language!$C$12:$H$400,323)</f>
        <v>Type of graining / depth of graining</v>
      </c>
      <c r="AI182" s="89"/>
      <c r="AJ182" s="89"/>
      <c r="AK182" s="89"/>
      <c r="AL182" s="89"/>
      <c r="AM182" s="11"/>
    </row>
    <row r="183" spans="1:39" ht="19.5" hidden="1" customHeight="1" x14ac:dyDescent="0.2">
      <c r="A183" s="50"/>
      <c r="AC183" s="17"/>
      <c r="AE183" s="102" t="s">
        <v>1840</v>
      </c>
      <c r="AF183" s="95"/>
      <c r="AG183" s="89"/>
    </row>
    <row r="184" spans="1:39" ht="9.75" customHeight="1" x14ac:dyDescent="0.2">
      <c r="A184" s="50"/>
      <c r="AC184" s="17"/>
      <c r="AE184" s="102" t="s">
        <v>1740</v>
      </c>
      <c r="AF184" s="95"/>
      <c r="AG184" s="89"/>
      <c r="AH184" s="89"/>
      <c r="AI184" s="89"/>
    </row>
    <row r="185" spans="1:39" ht="19.5" customHeight="1" x14ac:dyDescent="0.2">
      <c r="A185" s="50"/>
      <c r="AC185" s="17"/>
      <c r="AE185" s="102" t="s">
        <v>1708</v>
      </c>
      <c r="AF185" s="95"/>
      <c r="AG185" s="89"/>
      <c r="AH185" s="89"/>
      <c r="AI185" s="89"/>
    </row>
    <row r="186" spans="1:39" ht="19.5" customHeight="1" x14ac:dyDescent="0.2">
      <c r="A186" s="50"/>
      <c r="AC186" s="17"/>
      <c r="AE186" s="102" t="s">
        <v>1709</v>
      </c>
      <c r="AF186" s="95"/>
      <c r="AG186" s="89"/>
      <c r="AH186" s="90" t="b">
        <v>0</v>
      </c>
      <c r="AI186" s="90" t="b">
        <v>0</v>
      </c>
    </row>
    <row r="187" spans="1:39" ht="19.5" customHeight="1" x14ac:dyDescent="0.2">
      <c r="A187" s="50"/>
      <c r="AC187" s="17"/>
      <c r="AE187" s="102" t="s">
        <v>1710</v>
      </c>
      <c r="AF187" s="90" t="b">
        <v>0</v>
      </c>
      <c r="AG187" s="90" t="b">
        <v>0</v>
      </c>
      <c r="AH187" s="90" t="b">
        <v>0</v>
      </c>
      <c r="AI187" s="89"/>
    </row>
    <row r="188" spans="1:39" ht="19.5" customHeight="1" x14ac:dyDescent="0.2">
      <c r="A188" s="50"/>
      <c r="AC188" s="17"/>
      <c r="AE188" s="102" t="s">
        <v>1711</v>
      </c>
      <c r="AF188" s="90" t="b">
        <v>0</v>
      </c>
      <c r="AG188" s="90" t="b">
        <v>0</v>
      </c>
      <c r="AH188" s="90" t="b">
        <v>0</v>
      </c>
      <c r="AI188" s="89"/>
    </row>
    <row r="189" spans="1:39" ht="19.5" customHeight="1" x14ac:dyDescent="0.2">
      <c r="A189" s="50"/>
      <c r="AC189" s="17"/>
      <c r="AE189" s="102" t="s">
        <v>1712</v>
      </c>
      <c r="AF189" s="90" t="b">
        <v>0</v>
      </c>
      <c r="AG189" s="90" t="b">
        <v>0</v>
      </c>
      <c r="AH189" s="90" t="b">
        <v>0</v>
      </c>
      <c r="AI189" s="90" t="b">
        <v>0</v>
      </c>
    </row>
    <row r="190" spans="1:39" ht="19.5" customHeight="1" x14ac:dyDescent="0.2">
      <c r="A190" s="50"/>
      <c r="AC190" s="17"/>
      <c r="AE190" s="102" t="s">
        <v>1351</v>
      </c>
      <c r="AF190" s="89"/>
      <c r="AG190" s="89"/>
      <c r="AH190" s="89"/>
      <c r="AI190" s="89"/>
    </row>
    <row r="191" spans="1:39" ht="19.5" customHeight="1" x14ac:dyDescent="0.2">
      <c r="A191" s="50"/>
      <c r="AC191" s="17"/>
      <c r="AE191" s="102" t="s">
        <v>1352</v>
      </c>
      <c r="AF191" s="89"/>
      <c r="AG191" s="89"/>
      <c r="AH191" s="90" t="b">
        <v>0</v>
      </c>
      <c r="AI191" s="90" t="b">
        <v>0</v>
      </c>
    </row>
    <row r="192" spans="1:39" ht="19.5" customHeight="1" x14ac:dyDescent="0.2">
      <c r="A192" s="50"/>
      <c r="AC192" s="17"/>
      <c r="AE192" s="102" t="s">
        <v>1353</v>
      </c>
      <c r="AF192" s="90" t="b">
        <v>0</v>
      </c>
      <c r="AG192" s="90" t="b">
        <v>0</v>
      </c>
      <c r="AH192" s="89"/>
      <c r="AI192" s="89"/>
    </row>
    <row r="193" spans="1:35" ht="19.5" customHeight="1" x14ac:dyDescent="0.2">
      <c r="A193" s="50"/>
      <c r="AC193" s="17"/>
      <c r="AE193" s="102" t="s">
        <v>1354</v>
      </c>
      <c r="AF193" s="90" t="b">
        <v>0</v>
      </c>
      <c r="AG193" s="90" t="b">
        <v>0</v>
      </c>
      <c r="AH193" s="89"/>
      <c r="AI193" s="89"/>
    </row>
    <row r="194" spans="1:35" ht="9.75" customHeight="1" x14ac:dyDescent="0.2">
      <c r="A194" s="50"/>
      <c r="AC194" s="17"/>
      <c r="AE194" s="18"/>
      <c r="AG194" s="11"/>
    </row>
    <row r="195" spans="1:35" ht="30" customHeight="1" x14ac:dyDescent="0.2">
      <c r="A195" s="50"/>
      <c r="AE195" s="18"/>
      <c r="AG195" s="11"/>
    </row>
    <row r="196" spans="1:35" ht="35.25" customHeight="1" x14ac:dyDescent="0.2">
      <c r="A196" s="50"/>
    </row>
    <row r="197" spans="1:35" ht="19.5" customHeight="1" x14ac:dyDescent="0.2">
      <c r="A197" s="50"/>
    </row>
    <row r="198" spans="1:35" ht="19.5" customHeight="1" x14ac:dyDescent="0.2">
      <c r="A198" s="50"/>
    </row>
    <row r="199" spans="1:35" ht="19.5" customHeight="1" x14ac:dyDescent="0.2">
      <c r="A199" s="50"/>
    </row>
    <row r="200" spans="1:35" ht="19.5" customHeight="1" x14ac:dyDescent="0.2"/>
    <row r="201" spans="1:35" ht="19.5" customHeight="1" x14ac:dyDescent="0.2"/>
    <row r="202" spans="1:35" ht="19.5" customHeight="1" x14ac:dyDescent="0.2"/>
    <row r="203" spans="1:35" ht="19.5" customHeight="1" x14ac:dyDescent="0.2"/>
    <row r="204" spans="1:35" ht="19.5" customHeight="1" x14ac:dyDescent="0.2"/>
    <row r="205" spans="1:35" ht="19.5" customHeight="1" x14ac:dyDescent="0.2"/>
    <row r="206" spans="1:35" ht="19.5" customHeight="1" x14ac:dyDescent="0.2"/>
    <row r="207" spans="1:35" ht="19.5" customHeight="1" x14ac:dyDescent="0.2"/>
    <row r="208" spans="1:35" ht="19.5" customHeight="1" x14ac:dyDescent="0.2"/>
    <row r="209" spans="2:58" ht="19.5" customHeight="1" x14ac:dyDescent="0.2"/>
    <row r="210" spans="2:58" ht="19.5" customHeight="1" x14ac:dyDescent="0.2"/>
    <row r="211" spans="2:58" ht="19.5" customHeight="1" x14ac:dyDescent="0.2"/>
    <row r="212" spans="2:58" ht="19.5" customHeight="1" x14ac:dyDescent="0.2"/>
    <row r="213" spans="2:58" ht="19.5" customHeight="1" x14ac:dyDescent="0.2"/>
    <row r="214" spans="2:58" s="3" customFormat="1" ht="19.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3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</row>
    <row r="215" spans="2:58" s="3" customFormat="1" ht="19.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3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</row>
    <row r="216" spans="2:58" s="3" customFormat="1" ht="19.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3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</row>
    <row r="217" spans="2:58" s="3" customFormat="1" ht="19.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3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</row>
    <row r="218" spans="2:58" s="3" customFormat="1" ht="19.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3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</row>
    <row r="219" spans="2:58" s="3" customFormat="1" ht="19.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3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</row>
    <row r="220" spans="2:58" s="3" customFormat="1" ht="19.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3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</row>
    <row r="221" spans="2:58" s="3" customFormat="1" ht="19.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3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</row>
    <row r="222" spans="2:58" s="3" customFormat="1" ht="19.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3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</row>
    <row r="223" spans="2:58" s="3" customFormat="1" ht="19.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3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</row>
    <row r="224" spans="2:58" s="3" customFormat="1" ht="19.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3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</row>
    <row r="225" spans="2:58" s="3" customFormat="1" ht="19.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3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</row>
    <row r="226" spans="2:58" s="3" customFormat="1" ht="19.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3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</row>
    <row r="227" spans="2:58" s="3" customFormat="1" ht="19.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3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</row>
    <row r="228" spans="2:58" s="3" customFormat="1" ht="19.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3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</row>
    <row r="229" spans="2:58" s="3" customFormat="1" ht="19.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3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</row>
    <row r="230" spans="2:58" s="3" customFormat="1" ht="19.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3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</row>
    <row r="231" spans="2:58" s="3" customFormat="1" ht="19.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3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</row>
    <row r="232" spans="2:58" s="3" customFormat="1" ht="19.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3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</row>
    <row r="233" spans="2:58" s="3" customFormat="1" ht="19.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3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</row>
    <row r="234" spans="2:58" s="3" customFormat="1" ht="19.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3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</row>
    <row r="235" spans="2:58" s="3" customFormat="1" ht="19.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3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</row>
    <row r="236" spans="2:58" s="3" customFormat="1" ht="19.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3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</row>
    <row r="237" spans="2:58" s="3" customFormat="1" ht="19.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3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</row>
    <row r="238" spans="2:58" s="3" customFormat="1" ht="19.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3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</row>
    <row r="239" spans="2:58" s="3" customFormat="1" ht="19.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3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</row>
    <row r="240" spans="2:58" s="3" customFormat="1" ht="19.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3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</row>
    <row r="241" spans="2:58" s="3" customFormat="1" ht="19.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3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</row>
    <row r="242" spans="2:58" s="3" customFormat="1" ht="19.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3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</row>
    <row r="243" spans="2:58" s="3" customFormat="1" ht="19.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3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</row>
    <row r="244" spans="2:58" s="3" customFormat="1" ht="19.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3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</row>
    <row r="245" spans="2:58" s="3" customFormat="1" ht="19.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3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</row>
    <row r="246" spans="2:58" s="3" customFormat="1" ht="19.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3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</row>
    <row r="247" spans="2:58" s="3" customFormat="1" ht="19.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3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</row>
    <row r="248" spans="2:58" s="3" customFormat="1" ht="19.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3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</row>
    <row r="249" spans="2:58" s="3" customFormat="1" ht="19.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3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</row>
  </sheetData>
  <sheetProtection selectLockedCells="1" selectUnlockedCells="1"/>
  <mergeCells count="290">
    <mergeCell ref="B4:N4"/>
    <mergeCell ref="F5:N5"/>
    <mergeCell ref="T5:AB5"/>
    <mergeCell ref="F7:N7"/>
    <mergeCell ref="T7:AB7"/>
    <mergeCell ref="F8:N8"/>
    <mergeCell ref="T8:AB8"/>
    <mergeCell ref="B14:AC14"/>
    <mergeCell ref="B16:N16"/>
    <mergeCell ref="P16:AB16"/>
    <mergeCell ref="I19:J19"/>
    <mergeCell ref="K19:N19"/>
    <mergeCell ref="W19:X19"/>
    <mergeCell ref="Y19:AB19"/>
    <mergeCell ref="B9:J9"/>
    <mergeCell ref="X11:AA11"/>
    <mergeCell ref="X12:AA12"/>
    <mergeCell ref="I13:N13"/>
    <mergeCell ref="X13:Y13"/>
    <mergeCell ref="Z13:AB13"/>
    <mergeCell ref="B26:N26"/>
    <mergeCell ref="P26:AB26"/>
    <mergeCell ref="I29:J29"/>
    <mergeCell ref="K29:N29"/>
    <mergeCell ref="W29:X29"/>
    <mergeCell ref="Y29:AB29"/>
    <mergeCell ref="I21:J21"/>
    <mergeCell ref="K21:N21"/>
    <mergeCell ref="W21:X21"/>
    <mergeCell ref="Y21:AB21"/>
    <mergeCell ref="I22:J22"/>
    <mergeCell ref="K22:N22"/>
    <mergeCell ref="W22:X22"/>
    <mergeCell ref="Y22:AB22"/>
    <mergeCell ref="E23:F23"/>
    <mergeCell ref="S23:T23"/>
    <mergeCell ref="Z37:AA37"/>
    <mergeCell ref="C38:D38"/>
    <mergeCell ref="E38:F38"/>
    <mergeCell ref="G38:H38"/>
    <mergeCell ref="I31:J31"/>
    <mergeCell ref="K31:N31"/>
    <mergeCell ref="W31:X31"/>
    <mergeCell ref="Y31:AB31"/>
    <mergeCell ref="I32:J32"/>
    <mergeCell ref="K32:N32"/>
    <mergeCell ref="W32:X32"/>
    <mergeCell ref="Y32:AB32"/>
    <mergeCell ref="B35:AB35"/>
    <mergeCell ref="C36:D36"/>
    <mergeCell ref="E36:F36"/>
    <mergeCell ref="G36:H36"/>
    <mergeCell ref="I36:J36"/>
    <mergeCell ref="K36:L36"/>
    <mergeCell ref="M36:N36"/>
    <mergeCell ref="R36:S36"/>
    <mergeCell ref="T36:U36"/>
    <mergeCell ref="V36:W36"/>
    <mergeCell ref="X36:Y36"/>
    <mergeCell ref="Z36:AA36"/>
    <mergeCell ref="C37:D37"/>
    <mergeCell ref="E37:F37"/>
    <mergeCell ref="G37:H37"/>
    <mergeCell ref="I37:J37"/>
    <mergeCell ref="K37:L37"/>
    <mergeCell ref="M37:N37"/>
    <mergeCell ref="R37:S37"/>
    <mergeCell ref="C39:D39"/>
    <mergeCell ref="E39:F39"/>
    <mergeCell ref="G39:H39"/>
    <mergeCell ref="I39:J39"/>
    <mergeCell ref="K39:L39"/>
    <mergeCell ref="M39:N39"/>
    <mergeCell ref="T37:U37"/>
    <mergeCell ref="E43:F43"/>
    <mergeCell ref="I43:M43"/>
    <mergeCell ref="P43:T43"/>
    <mergeCell ref="V43:W43"/>
    <mergeCell ref="X43:Y43"/>
    <mergeCell ref="T38:U38"/>
    <mergeCell ref="V38:W38"/>
    <mergeCell ref="X38:Y38"/>
    <mergeCell ref="I38:J38"/>
    <mergeCell ref="K38:L38"/>
    <mergeCell ref="M38:N38"/>
    <mergeCell ref="R38:S38"/>
    <mergeCell ref="V37:W37"/>
    <mergeCell ref="X37:Y37"/>
    <mergeCell ref="M42:U42"/>
    <mergeCell ref="Z38:AA38"/>
    <mergeCell ref="Z43:AA43"/>
    <mergeCell ref="I44:M44"/>
    <mergeCell ref="P44:T44"/>
    <mergeCell ref="V44:W44"/>
    <mergeCell ref="X44:Y44"/>
    <mergeCell ref="Z44:AA44"/>
    <mergeCell ref="R39:S39"/>
    <mergeCell ref="T39:U39"/>
    <mergeCell ref="V39:W39"/>
    <mergeCell ref="X39:Y39"/>
    <mergeCell ref="Z39:AA39"/>
    <mergeCell ref="I45:M45"/>
    <mergeCell ref="P45:T45"/>
    <mergeCell ref="V45:W45"/>
    <mergeCell ref="X45:Y45"/>
    <mergeCell ref="Z45:AA45"/>
    <mergeCell ref="I46:M46"/>
    <mergeCell ref="P46:T46"/>
    <mergeCell ref="V46:W46"/>
    <mergeCell ref="X46:Y46"/>
    <mergeCell ref="Z46:AA46"/>
    <mergeCell ref="X50:Y50"/>
    <mergeCell ref="Z50:AA50"/>
    <mergeCell ref="P51:T51"/>
    <mergeCell ref="V51:W51"/>
    <mergeCell ref="X51:Y51"/>
    <mergeCell ref="Z51:AA51"/>
    <mergeCell ref="I48:M48"/>
    <mergeCell ref="P48:T48"/>
    <mergeCell ref="V48:W48"/>
    <mergeCell ref="X48:Y48"/>
    <mergeCell ref="Z48:AA48"/>
    <mergeCell ref="I49:M49"/>
    <mergeCell ref="P49:T49"/>
    <mergeCell ref="V49:W49"/>
    <mergeCell ref="X49:Y49"/>
    <mergeCell ref="Z49:AA49"/>
    <mergeCell ref="I52:M52"/>
    <mergeCell ref="P52:T52"/>
    <mergeCell ref="I53:M53"/>
    <mergeCell ref="P53:T53"/>
    <mergeCell ref="H55:N55"/>
    <mergeCell ref="V55:W55"/>
    <mergeCell ref="I50:M50"/>
    <mergeCell ref="P50:T50"/>
    <mergeCell ref="V50:W50"/>
    <mergeCell ref="H57:N57"/>
    <mergeCell ref="V57:W57"/>
    <mergeCell ref="X57:Y57"/>
    <mergeCell ref="Z57:AA57"/>
    <mergeCell ref="V58:W58"/>
    <mergeCell ref="X58:Y58"/>
    <mergeCell ref="Z58:AA58"/>
    <mergeCell ref="X55:Y55"/>
    <mergeCell ref="Z55:AA55"/>
    <mergeCell ref="H56:N56"/>
    <mergeCell ref="V56:W56"/>
    <mergeCell ref="X56:Y56"/>
    <mergeCell ref="Z56:AA56"/>
    <mergeCell ref="V59:W59"/>
    <mergeCell ref="X59:Y59"/>
    <mergeCell ref="Z59:AA59"/>
    <mergeCell ref="W61:X61"/>
    <mergeCell ref="Z61:AA61"/>
    <mergeCell ref="W62:X62"/>
    <mergeCell ref="Z62:AA62"/>
    <mergeCell ref="Z70:AA70"/>
    <mergeCell ref="I71:M71"/>
    <mergeCell ref="P71:T71"/>
    <mergeCell ref="V71:W71"/>
    <mergeCell ref="X71:Y71"/>
    <mergeCell ref="Z71:AA71"/>
    <mergeCell ref="W63:X63"/>
    <mergeCell ref="Z63:AA63"/>
    <mergeCell ref="E70:F70"/>
    <mergeCell ref="I70:M70"/>
    <mergeCell ref="P70:T70"/>
    <mergeCell ref="V70:W70"/>
    <mergeCell ref="X70:Y70"/>
    <mergeCell ref="M69:X69"/>
    <mergeCell ref="V74:W74"/>
    <mergeCell ref="X74:Y74"/>
    <mergeCell ref="Z74:AA74"/>
    <mergeCell ref="I72:M72"/>
    <mergeCell ref="P72:T72"/>
    <mergeCell ref="I75:M75"/>
    <mergeCell ref="P75:T75"/>
    <mergeCell ref="V75:W75"/>
    <mergeCell ref="X75:Y75"/>
    <mergeCell ref="Z75:AA75"/>
    <mergeCell ref="I73:M73"/>
    <mergeCell ref="P73:T73"/>
    <mergeCell ref="I74:M74"/>
    <mergeCell ref="P74:T74"/>
    <mergeCell ref="H80:N80"/>
    <mergeCell ref="V80:AB80"/>
    <mergeCell ref="H81:N81"/>
    <mergeCell ref="V81:AB81"/>
    <mergeCell ref="H82:N82"/>
    <mergeCell ref="H83:N83"/>
    <mergeCell ref="P77:T77"/>
    <mergeCell ref="V77:W77"/>
    <mergeCell ref="X77:Y77"/>
    <mergeCell ref="Z77:AA77"/>
    <mergeCell ref="H78:M78"/>
    <mergeCell ref="P78:T78"/>
    <mergeCell ref="P81:U81"/>
    <mergeCell ref="X93:Y93"/>
    <mergeCell ref="Z93:AA93"/>
    <mergeCell ref="I94:M94"/>
    <mergeCell ref="P94:T94"/>
    <mergeCell ref="V94:W94"/>
    <mergeCell ref="X94:Y94"/>
    <mergeCell ref="Z94:AA94"/>
    <mergeCell ref="X90:Y90"/>
    <mergeCell ref="Z90:AA90"/>
    <mergeCell ref="I91:M91"/>
    <mergeCell ref="P91:T91"/>
    <mergeCell ref="I92:M92"/>
    <mergeCell ref="P92:T92"/>
    <mergeCell ref="I90:M90"/>
    <mergeCell ref="P90:T90"/>
    <mergeCell ref="V90:W90"/>
    <mergeCell ref="I95:M95"/>
    <mergeCell ref="P95:T95"/>
    <mergeCell ref="H96:M96"/>
    <mergeCell ref="P96:T96"/>
    <mergeCell ref="P98:T98"/>
    <mergeCell ref="H99:N99"/>
    <mergeCell ref="I93:M93"/>
    <mergeCell ref="P93:T93"/>
    <mergeCell ref="V93:W93"/>
    <mergeCell ref="I107:M107"/>
    <mergeCell ref="P107:T107"/>
    <mergeCell ref="I109:M109"/>
    <mergeCell ref="P109:T109"/>
    <mergeCell ref="V109:W109"/>
    <mergeCell ref="X109:Y109"/>
    <mergeCell ref="V99:AB99"/>
    <mergeCell ref="H100:N100"/>
    <mergeCell ref="V100:AB100"/>
    <mergeCell ref="H102:I102"/>
    <mergeCell ref="J102:K102"/>
    <mergeCell ref="L102:M102"/>
    <mergeCell ref="I108:M108"/>
    <mergeCell ref="P108:T108"/>
    <mergeCell ref="L118:M118"/>
    <mergeCell ref="Z109:AA109"/>
    <mergeCell ref="P110:T110"/>
    <mergeCell ref="V110:W110"/>
    <mergeCell ref="X110:Y110"/>
    <mergeCell ref="Z110:AA110"/>
    <mergeCell ref="H111:M111"/>
    <mergeCell ref="P111:T111"/>
    <mergeCell ref="H112:M112"/>
    <mergeCell ref="P112:T112"/>
    <mergeCell ref="H113:M113"/>
    <mergeCell ref="P113:T113"/>
    <mergeCell ref="H115:N115"/>
    <mergeCell ref="V115:AB115"/>
    <mergeCell ref="H116:N116"/>
    <mergeCell ref="T158:AB158"/>
    <mergeCell ref="Z137:AA137"/>
    <mergeCell ref="P138:U138"/>
    <mergeCell ref="I139:M139"/>
    <mergeCell ref="I142:M142"/>
    <mergeCell ref="P142:T142"/>
    <mergeCell ref="I144:M144"/>
    <mergeCell ref="P144:T144"/>
    <mergeCell ref="I134:M134"/>
    <mergeCell ref="O134:U134"/>
    <mergeCell ref="I137:M137"/>
    <mergeCell ref="P137:T137"/>
    <mergeCell ref="V137:W137"/>
    <mergeCell ref="X137:Y137"/>
    <mergeCell ref="B148:AB151"/>
    <mergeCell ref="E33:F33"/>
    <mergeCell ref="S33:T33"/>
    <mergeCell ref="V122:AB122"/>
    <mergeCell ref="P124:T124"/>
    <mergeCell ref="I145:M145"/>
    <mergeCell ref="P145:T145"/>
    <mergeCell ref="I146:M146"/>
    <mergeCell ref="P146:T146"/>
    <mergeCell ref="B156:AB156"/>
    <mergeCell ref="V131:W131"/>
    <mergeCell ref="X131:Y131"/>
    <mergeCell ref="Z131:AA131"/>
    <mergeCell ref="D132:F132"/>
    <mergeCell ref="I132:M132"/>
    <mergeCell ref="P132:T132"/>
    <mergeCell ref="I128:M128"/>
    <mergeCell ref="P128:T128"/>
    <mergeCell ref="I130:M130"/>
    <mergeCell ref="P130:T130"/>
    <mergeCell ref="I131:M131"/>
    <mergeCell ref="P131:T131"/>
    <mergeCell ref="V116:AB116"/>
    <mergeCell ref="H118:I118"/>
    <mergeCell ref="J118:K118"/>
  </mergeCells>
  <conditionalFormatting sqref="AF70">
    <cfRule type="cellIs" dxfId="3" priority="1" stopIfTrue="1" operator="equal">
      <formula>TRUE</formula>
    </cfRule>
    <cfRule type="cellIs" dxfId="2" priority="2" stopIfTrue="1" operator="equal">
      <formula>FALSE</formula>
    </cfRule>
  </conditionalFormatting>
  <conditionalFormatting sqref="AF11:AG14 AL12:AL14 AH16:AI17 AF18:AG19 AH19:AI19 AH36:AI40 AF41:AF54 AH55:AI69 AH71:AI119 AF153:AR161 AF163:AG166 AH164:AI165 AH168:AH171 AJ168:AJ171 AG169:AG170 AF169:AF171 AI172 AK172 AF173:AG173 AF175:AI175 AF177:AG180 AI186 AH186:AH189 AF187:AG189 AI189 AH191:AI191 AF192:AG193">
    <cfRule type="cellIs" dxfId="1" priority="3" stopIfTrue="1" operator="equal">
      <formula>TRUE</formula>
    </cfRule>
    <cfRule type="cellIs" dxfId="0" priority="4" stopIfTrue="1" operator="equal">
      <formula>FALSE</formula>
    </cfRule>
  </conditionalFormatting>
  <dataValidations disablePrompts="1" count="1">
    <dataValidation type="list" allowBlank="1" showInputMessage="1" showErrorMessage="1" sqref="V11:V12 V41" xr:uid="{27CF61A2-FE01-4BF6-A05A-E26E976DC0D0}">
      <formula1>"2001,2002,2003,2004,2005,2006,2007,2008,2009,2010"</formula1>
    </dataValidation>
  </dataValidations>
  <pageMargins left="0.78740157480314965" right="0.55118110236220474" top="0.98425196850393704" bottom="0.59055118110236227" header="0.39370078740157483" footer="0.47244094488188981"/>
  <pageSetup paperSize="9" scale="65" orientation="portrait" r:id="rId1"/>
  <headerFooter alignWithMargins="0">
    <oddHeader>&amp;R
&amp;G</oddHeader>
    <oddFooter xml:space="preserve">&amp;L&amp;8
&amp;6Copyright by Brose. Alle Rechte vorbehalten&amp;8
&amp;C&amp;8
Seite: &amp;P (&amp;A)
&amp;R&amp;8
Speicher-Dat.: &amp;D
</oddFooter>
  </headerFooter>
  <rowBreaks count="2" manualBreakCount="2">
    <brk id="63" max="16383" man="1"/>
    <brk id="125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5" name="Check Box 1">
              <controlPr defaultSize="0" autoFill="0" autoLine="0" autoPict="0">
                <anchor moveWithCells="1">
                  <from>
                    <xdr:col>6</xdr:col>
                    <xdr:colOff>9525</xdr:colOff>
                    <xdr:row>10</xdr:row>
                    <xdr:rowOff>57150</xdr:rowOff>
                  </from>
                  <to>
                    <xdr:col>6</xdr:col>
                    <xdr:colOff>209550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6" name="Check Box 2">
              <controlPr defaultSize="0" autoFill="0" autoLine="0" autoPict="0">
                <anchor moveWithCells="1">
                  <from>
                    <xdr:col>6</xdr:col>
                    <xdr:colOff>9525</xdr:colOff>
                    <xdr:row>11</xdr:row>
                    <xdr:rowOff>57150</xdr:rowOff>
                  </from>
                  <to>
                    <xdr:col>6</xdr:col>
                    <xdr:colOff>209550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7" name="Check Box 3">
              <controlPr defaultSize="0" autoFill="0" autoLine="0" autoPict="0">
                <anchor moveWithCells="1">
                  <from>
                    <xdr:col>6</xdr:col>
                    <xdr:colOff>9525</xdr:colOff>
                    <xdr:row>12</xdr:row>
                    <xdr:rowOff>57150</xdr:rowOff>
                  </from>
                  <to>
                    <xdr:col>6</xdr:col>
                    <xdr:colOff>209550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8" name="Check Box 4">
              <controlPr defaultSize="0" autoFill="0" autoLine="0" autoPict="0">
                <anchor moveWithCells="1">
                  <from>
                    <xdr:col>13</xdr:col>
                    <xdr:colOff>9525</xdr:colOff>
                    <xdr:row>10</xdr:row>
                    <xdr:rowOff>57150</xdr:rowOff>
                  </from>
                  <to>
                    <xdr:col>13</xdr:col>
                    <xdr:colOff>209550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9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60</xdr:row>
                    <xdr:rowOff>9525</xdr:rowOff>
                  </from>
                  <to>
                    <xdr:col>24</xdr:col>
                    <xdr:colOff>190500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10" name="Check Box 6">
              <controlPr defaultSize="0" autoFill="0" autoLine="0" autoPict="0">
                <anchor moveWithCells="1">
                  <from>
                    <xdr:col>27</xdr:col>
                    <xdr:colOff>19050</xdr:colOff>
                    <xdr:row>60</xdr:row>
                    <xdr:rowOff>9525</xdr:rowOff>
                  </from>
                  <to>
                    <xdr:col>27</xdr:col>
                    <xdr:colOff>209550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1" name="Check Box 7">
              <controlPr defaultSize="0" autoFill="0" autoLine="0" autoPict="0">
                <anchor moveWithCells="1">
                  <from>
                    <xdr:col>27</xdr:col>
                    <xdr:colOff>19050</xdr:colOff>
                    <xdr:row>61</xdr:row>
                    <xdr:rowOff>9525</xdr:rowOff>
                  </from>
                  <to>
                    <xdr:col>27</xdr:col>
                    <xdr:colOff>209550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2" name="Check Box 8">
              <controlPr defaultSize="0" autoFill="0" autoLine="0" autoPict="0">
                <anchor moveWithCells="1">
                  <from>
                    <xdr:col>24</xdr:col>
                    <xdr:colOff>0</xdr:colOff>
                    <xdr:row>62</xdr:row>
                    <xdr:rowOff>9525</xdr:rowOff>
                  </from>
                  <to>
                    <xdr:col>24</xdr:col>
                    <xdr:colOff>190500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3" name="Check Box 9">
              <controlPr defaultSize="0" autoFill="0" autoLine="0" autoPict="0">
                <anchor moveWithCells="1">
                  <from>
                    <xdr:col>27</xdr:col>
                    <xdr:colOff>19050</xdr:colOff>
                    <xdr:row>62</xdr:row>
                    <xdr:rowOff>9525</xdr:rowOff>
                  </from>
                  <to>
                    <xdr:col>27</xdr:col>
                    <xdr:colOff>209550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4" name="Check Box 10">
              <controlPr defaultSize="0" autoFill="0" autoLine="0" autoPict="0">
                <anchor moveWithCells="1">
                  <from>
                    <xdr:col>24</xdr:col>
                    <xdr:colOff>0</xdr:colOff>
                    <xdr:row>61</xdr:row>
                    <xdr:rowOff>9525</xdr:rowOff>
                  </from>
                  <to>
                    <xdr:col>24</xdr:col>
                    <xdr:colOff>190500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5" name="Check Box 11">
              <controlPr defaultSize="0" autoFill="0" autoLine="0" autoPict="0">
                <anchor moveWithCells="1">
                  <from>
                    <xdr:col>13</xdr:col>
                    <xdr:colOff>9525</xdr:colOff>
                    <xdr:row>11</xdr:row>
                    <xdr:rowOff>19050</xdr:rowOff>
                  </from>
                  <to>
                    <xdr:col>13</xdr:col>
                    <xdr:colOff>238125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6" name="Check Box 12">
              <controlPr defaultSize="0" autoFill="0" autoLine="0" autoPict="0">
                <anchor moveWithCells="1">
                  <from>
                    <xdr:col>13</xdr:col>
                    <xdr:colOff>38100</xdr:colOff>
                    <xdr:row>16</xdr:row>
                    <xdr:rowOff>28575</xdr:rowOff>
                  </from>
                  <to>
                    <xdr:col>13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7" name="Check Box 13">
              <controlPr defaultSize="0" autoFill="0" autoLine="0" autoPict="0">
                <anchor moveWithCells="1">
                  <from>
                    <xdr:col>13</xdr:col>
                    <xdr:colOff>38100</xdr:colOff>
                    <xdr:row>17</xdr:row>
                    <xdr:rowOff>19050</xdr:rowOff>
                  </from>
                  <to>
                    <xdr:col>13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8" name="Check Box 14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20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9" name="Check Box 15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20</xdr:col>
                    <xdr:colOff>276225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20" name="Check Box 16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20</xdr:col>
                    <xdr:colOff>276225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21" name="Check Box 17">
              <controlPr defaultSize="0" autoFill="0" autoLine="0" autoPict="0">
                <anchor moveWithCells="1">
                  <from>
                    <xdr:col>27</xdr:col>
                    <xdr:colOff>38100</xdr:colOff>
                    <xdr:row>16</xdr:row>
                    <xdr:rowOff>28575</xdr:rowOff>
                  </from>
                  <to>
                    <xdr:col>27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22" name="Check Box 18">
              <controlPr defaultSize="0" autoFill="0" autoLine="0" autoPict="0">
                <anchor moveWithCells="1">
                  <from>
                    <xdr:col>27</xdr:col>
                    <xdr:colOff>38100</xdr:colOff>
                    <xdr:row>17</xdr:row>
                    <xdr:rowOff>28575</xdr:rowOff>
                  </from>
                  <to>
                    <xdr:col>27</xdr:col>
                    <xdr:colOff>276225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23" name="Check Box 19">
              <controlPr defaultSize="0" autoFill="0" autoLine="0" autoPict="0">
                <anchor moveWithCells="1">
                  <from>
                    <xdr:col>20</xdr:col>
                    <xdr:colOff>38100</xdr:colOff>
                    <xdr:row>20</xdr:row>
                    <xdr:rowOff>28575</xdr:rowOff>
                  </from>
                  <to>
                    <xdr:col>20</xdr:col>
                    <xdr:colOff>276225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24" name="Check Box 20">
              <controlPr defaultSize="0" autoFill="0" autoLine="0" autoPict="0">
                <anchor moveWithCells="1">
                  <from>
                    <xdr:col>20</xdr:col>
                    <xdr:colOff>38100</xdr:colOff>
                    <xdr:row>21</xdr:row>
                    <xdr:rowOff>28575</xdr:rowOff>
                  </from>
                  <to>
                    <xdr:col>20</xdr:col>
                    <xdr:colOff>276225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25" name="Check Box 21">
              <controlPr defaultSize="0" autoFill="0" autoLine="0" autoPict="0">
                <anchor moveWithCells="1">
                  <from>
                    <xdr:col>6</xdr:col>
                    <xdr:colOff>38100</xdr:colOff>
                    <xdr:row>26</xdr:row>
                    <xdr:rowOff>28575</xdr:rowOff>
                  </from>
                  <to>
                    <xdr:col>6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2" r:id="rId26" name="Check Box 22">
              <controlPr defaultSize="0" autoFill="0" autoLine="0" autoPict="0">
                <anchor moveWithCells="1">
                  <from>
                    <xdr:col>6</xdr:col>
                    <xdr:colOff>38100</xdr:colOff>
                    <xdr:row>27</xdr:row>
                    <xdr:rowOff>28575</xdr:rowOff>
                  </from>
                  <to>
                    <xdr:col>6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r:id="rId27" name="Check Box 23">
              <controlPr defaultSize="0" autoFill="0" autoLine="0" autoPict="0">
                <anchor moveWithCells="1">
                  <from>
                    <xdr:col>6</xdr:col>
                    <xdr:colOff>38100</xdr:colOff>
                    <xdr:row>28</xdr:row>
                    <xdr:rowOff>28575</xdr:rowOff>
                  </from>
                  <to>
                    <xdr:col>6</xdr:col>
                    <xdr:colOff>276225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r:id="rId28" name="Check Box 24">
              <controlPr defaultSize="0" autoFill="0" autoLine="0" autoPict="0">
                <anchor moveWithCells="1">
                  <from>
                    <xdr:col>13</xdr:col>
                    <xdr:colOff>38100</xdr:colOff>
                    <xdr:row>26</xdr:row>
                    <xdr:rowOff>28575</xdr:rowOff>
                  </from>
                  <to>
                    <xdr:col>13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r:id="rId29" name="Check Box 25">
              <controlPr defaultSize="0" autoFill="0" autoLine="0" autoPict="0">
                <anchor moveWithCells="1">
                  <from>
                    <xdr:col>13</xdr:col>
                    <xdr:colOff>38100</xdr:colOff>
                    <xdr:row>27</xdr:row>
                    <xdr:rowOff>28575</xdr:rowOff>
                  </from>
                  <to>
                    <xdr:col>13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6" r:id="rId30" name="Check Box 26">
              <controlPr defaultSize="0" autoFill="0" autoLine="0" autoPict="0">
                <anchor moveWithCells="1">
                  <from>
                    <xdr:col>6</xdr:col>
                    <xdr:colOff>38100</xdr:colOff>
                    <xdr:row>16</xdr:row>
                    <xdr:rowOff>28575</xdr:rowOff>
                  </from>
                  <to>
                    <xdr:col>6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7" r:id="rId31" name="Check Box 27">
              <controlPr defaultSize="0" autoFill="0" autoLine="0" autoPict="0">
                <anchor moveWithCells="1">
                  <from>
                    <xdr:col>6</xdr:col>
                    <xdr:colOff>38100</xdr:colOff>
                    <xdr:row>17</xdr:row>
                    <xdr:rowOff>28575</xdr:rowOff>
                  </from>
                  <to>
                    <xdr:col>6</xdr:col>
                    <xdr:colOff>276225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r:id="rId32" name="Check Box 28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28575</xdr:rowOff>
                  </from>
                  <to>
                    <xdr:col>6</xdr:col>
                    <xdr:colOff>276225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9" r:id="rId33" name="Check Box 29">
              <controlPr defaultSize="0" autoFill="0" autoLine="0" autoPict="0">
                <anchor moveWithCells="1">
                  <from>
                    <xdr:col>6</xdr:col>
                    <xdr:colOff>38100</xdr:colOff>
                    <xdr:row>20</xdr:row>
                    <xdr:rowOff>28575</xdr:rowOff>
                  </from>
                  <to>
                    <xdr:col>6</xdr:col>
                    <xdr:colOff>276225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0" r:id="rId34" name="Check Box 30">
              <controlPr defaultSize="0" autoFill="0" autoLine="0" autoPict="0">
                <anchor moveWithCells="1">
                  <from>
                    <xdr:col>6</xdr:col>
                    <xdr:colOff>38100</xdr:colOff>
                    <xdr:row>21</xdr:row>
                    <xdr:rowOff>28575</xdr:rowOff>
                  </from>
                  <to>
                    <xdr:col>6</xdr:col>
                    <xdr:colOff>276225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1" r:id="rId35" name="Check Box 31">
              <controlPr defaultSize="0" autoFill="0" autoLine="0" autoPict="0">
                <anchor moveWithCells="1">
                  <from>
                    <xdr:col>20</xdr:col>
                    <xdr:colOff>38100</xdr:colOff>
                    <xdr:row>26</xdr:row>
                    <xdr:rowOff>28575</xdr:rowOff>
                  </from>
                  <to>
                    <xdr:col>20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2" r:id="rId36" name="Check Box 32">
              <controlPr defaultSize="0" autoFill="0" autoLine="0" autoPict="0">
                <anchor moveWithCells="1">
                  <from>
                    <xdr:col>20</xdr:col>
                    <xdr:colOff>38100</xdr:colOff>
                    <xdr:row>27</xdr:row>
                    <xdr:rowOff>28575</xdr:rowOff>
                  </from>
                  <to>
                    <xdr:col>20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3" r:id="rId37" name="Check Box 33">
              <controlPr defaultSize="0" autoFill="0" autoLine="0" autoPict="0">
                <anchor moveWithCells="1">
                  <from>
                    <xdr:col>20</xdr:col>
                    <xdr:colOff>38100</xdr:colOff>
                    <xdr:row>28</xdr:row>
                    <xdr:rowOff>28575</xdr:rowOff>
                  </from>
                  <to>
                    <xdr:col>20</xdr:col>
                    <xdr:colOff>276225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4" r:id="rId38" name="Check Box 34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28575</xdr:rowOff>
                  </from>
                  <to>
                    <xdr:col>20</xdr:col>
                    <xdr:colOff>276225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5" r:id="rId39" name="Check Box 35">
              <controlPr defaultSize="0" autoFill="0" autoLine="0" autoPict="0">
                <anchor moveWithCells="1">
                  <from>
                    <xdr:col>20</xdr:col>
                    <xdr:colOff>38100</xdr:colOff>
                    <xdr:row>31</xdr:row>
                    <xdr:rowOff>28575</xdr:rowOff>
                  </from>
                  <to>
                    <xdr:col>20</xdr:col>
                    <xdr:colOff>276225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6" r:id="rId40" name="Check Box 36">
              <controlPr defaultSize="0" autoFill="0" autoLine="0" autoPict="0">
                <anchor moveWithCells="1">
                  <from>
                    <xdr:col>6</xdr:col>
                    <xdr:colOff>38100</xdr:colOff>
                    <xdr:row>30</xdr:row>
                    <xdr:rowOff>28575</xdr:rowOff>
                  </from>
                  <to>
                    <xdr:col>6</xdr:col>
                    <xdr:colOff>276225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7" r:id="rId41" name="Check Box 37">
              <controlPr defaultSize="0" autoFill="0" autoLine="0" autoPict="0">
                <anchor moveWithCells="1">
                  <from>
                    <xdr:col>6</xdr:col>
                    <xdr:colOff>38100</xdr:colOff>
                    <xdr:row>31</xdr:row>
                    <xdr:rowOff>28575</xdr:rowOff>
                  </from>
                  <to>
                    <xdr:col>6</xdr:col>
                    <xdr:colOff>276225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8" r:id="rId42" name="Check Box 38">
              <controlPr defaultSize="0" autoFill="0" autoLine="0" autoPict="0">
                <anchor moveWithCells="1">
                  <from>
                    <xdr:col>27</xdr:col>
                    <xdr:colOff>38100</xdr:colOff>
                    <xdr:row>26</xdr:row>
                    <xdr:rowOff>28575</xdr:rowOff>
                  </from>
                  <to>
                    <xdr:col>27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9" r:id="rId43" name="Check Box 39">
              <controlPr defaultSize="0" autoFill="0" autoLine="0" autoPict="0">
                <anchor moveWithCells="1">
                  <from>
                    <xdr:col>27</xdr:col>
                    <xdr:colOff>38100</xdr:colOff>
                    <xdr:row>27</xdr:row>
                    <xdr:rowOff>28575</xdr:rowOff>
                  </from>
                  <to>
                    <xdr:col>27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0" r:id="rId44" name="Check Box 40">
              <controlPr defaultSize="0" autoFill="0" autoLine="0" autoPict="0">
                <anchor moveWithCells="1">
                  <from>
                    <xdr:col>6</xdr:col>
                    <xdr:colOff>38100</xdr:colOff>
                    <xdr:row>42</xdr:row>
                    <xdr:rowOff>28575</xdr:rowOff>
                  </from>
                  <to>
                    <xdr:col>6</xdr:col>
                    <xdr:colOff>276225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1" r:id="rId45" name="Check Box 41">
              <controlPr defaultSize="0" autoFill="0" autoLine="0" autoPict="0">
                <anchor moveWithCells="1">
                  <from>
                    <xdr:col>6</xdr:col>
                    <xdr:colOff>38100</xdr:colOff>
                    <xdr:row>43</xdr:row>
                    <xdr:rowOff>28575</xdr:rowOff>
                  </from>
                  <to>
                    <xdr:col>6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2" r:id="rId46" name="Check Box 42">
              <controlPr defaultSize="0" autoFill="0" autoLine="0" autoPict="0">
                <anchor moveWithCells="1">
                  <from>
                    <xdr:col>6</xdr:col>
                    <xdr:colOff>38100</xdr:colOff>
                    <xdr:row>44</xdr:row>
                    <xdr:rowOff>28575</xdr:rowOff>
                  </from>
                  <to>
                    <xdr:col>6</xdr:col>
                    <xdr:colOff>276225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3" r:id="rId47" name="Check Box 43">
              <controlPr defaultSize="0" autoFill="0" autoLine="0" autoPict="0">
                <anchor moveWithCells="1">
                  <from>
                    <xdr:col>6</xdr:col>
                    <xdr:colOff>38100</xdr:colOff>
                    <xdr:row>45</xdr:row>
                    <xdr:rowOff>28575</xdr:rowOff>
                  </from>
                  <to>
                    <xdr:col>6</xdr:col>
                    <xdr:colOff>276225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4" r:id="rId48" name="Check Box 44">
              <controlPr defaultSize="0" autoFill="0" autoLine="0" autoPict="0">
                <anchor moveWithCells="1">
                  <from>
                    <xdr:col>13</xdr:col>
                    <xdr:colOff>38100</xdr:colOff>
                    <xdr:row>42</xdr:row>
                    <xdr:rowOff>28575</xdr:rowOff>
                  </from>
                  <to>
                    <xdr:col>13</xdr:col>
                    <xdr:colOff>276225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5" r:id="rId49" name="Check Box 45">
              <controlPr defaultSize="0" autoFill="0" autoLine="0" autoPict="0">
                <anchor moveWithCells="1">
                  <from>
                    <xdr:col>13</xdr:col>
                    <xdr:colOff>38100</xdr:colOff>
                    <xdr:row>43</xdr:row>
                    <xdr:rowOff>28575</xdr:rowOff>
                  </from>
                  <to>
                    <xdr:col>13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6" r:id="rId50" name="Check Box 46">
              <controlPr defaultSize="0" autoFill="0" autoLine="0" autoPict="0">
                <anchor moveWithCells="1">
                  <from>
                    <xdr:col>13</xdr:col>
                    <xdr:colOff>38100</xdr:colOff>
                    <xdr:row>44</xdr:row>
                    <xdr:rowOff>28575</xdr:rowOff>
                  </from>
                  <to>
                    <xdr:col>13</xdr:col>
                    <xdr:colOff>276225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7" r:id="rId51" name="Check Box 47">
              <controlPr defaultSize="0" autoFill="0" autoLine="0" autoPict="0">
                <anchor moveWithCells="1">
                  <from>
                    <xdr:col>13</xdr:col>
                    <xdr:colOff>38100</xdr:colOff>
                    <xdr:row>45</xdr:row>
                    <xdr:rowOff>28575</xdr:rowOff>
                  </from>
                  <to>
                    <xdr:col>13</xdr:col>
                    <xdr:colOff>276225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8" r:id="rId52" name="Check Box 48">
              <controlPr defaultSize="0" autoFill="0" autoLine="0" autoPict="0">
                <anchor moveWithCells="1">
                  <from>
                    <xdr:col>13</xdr:col>
                    <xdr:colOff>38100</xdr:colOff>
                    <xdr:row>47</xdr:row>
                    <xdr:rowOff>28575</xdr:rowOff>
                  </from>
                  <to>
                    <xdr:col>13</xdr:col>
                    <xdr:colOff>276225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9" r:id="rId53" name="Check Box 49">
              <controlPr defaultSize="0" autoFill="0" autoLine="0" autoPict="0">
                <anchor moveWithCells="1">
                  <from>
                    <xdr:col>13</xdr:col>
                    <xdr:colOff>38100</xdr:colOff>
                    <xdr:row>48</xdr:row>
                    <xdr:rowOff>28575</xdr:rowOff>
                  </from>
                  <to>
                    <xdr:col>13</xdr:col>
                    <xdr:colOff>276225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0" r:id="rId54" name="Check Box 50">
              <controlPr defaultSize="0" autoFill="0" autoLine="0" autoPict="0">
                <anchor moveWithCells="1">
                  <from>
                    <xdr:col>13</xdr:col>
                    <xdr:colOff>38100</xdr:colOff>
                    <xdr:row>49</xdr:row>
                    <xdr:rowOff>28575</xdr:rowOff>
                  </from>
                  <to>
                    <xdr:col>13</xdr:col>
                    <xdr:colOff>276225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1" r:id="rId55" name="Check Box 51">
              <controlPr defaultSize="0" autoFill="0" autoLine="0" autoPict="0">
                <anchor moveWithCells="1">
                  <from>
                    <xdr:col>13</xdr:col>
                    <xdr:colOff>38100</xdr:colOff>
                    <xdr:row>50</xdr:row>
                    <xdr:rowOff>28575</xdr:rowOff>
                  </from>
                  <to>
                    <xdr:col>13</xdr:col>
                    <xdr:colOff>276225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2" r:id="rId56" name="Check Box 52">
              <controlPr defaultSize="0" autoFill="0" autoLine="0" autoPict="0">
                <anchor moveWithCells="1">
                  <from>
                    <xdr:col>13</xdr:col>
                    <xdr:colOff>38100</xdr:colOff>
                    <xdr:row>51</xdr:row>
                    <xdr:rowOff>28575</xdr:rowOff>
                  </from>
                  <to>
                    <xdr:col>13</xdr:col>
                    <xdr:colOff>276225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3" r:id="rId57" name="Check Box 53">
              <controlPr defaultSize="0" autoFill="0" autoLine="0" autoPict="0">
                <anchor moveWithCells="1">
                  <from>
                    <xdr:col>13</xdr:col>
                    <xdr:colOff>38100</xdr:colOff>
                    <xdr:row>52</xdr:row>
                    <xdr:rowOff>28575</xdr:rowOff>
                  </from>
                  <to>
                    <xdr:col>13</xdr:col>
                    <xdr:colOff>276225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4" r:id="rId58" name="Check Box 54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28575</xdr:rowOff>
                  </from>
                  <to>
                    <xdr:col>20</xdr:col>
                    <xdr:colOff>276225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5" r:id="rId59" name="Check Box 55">
              <controlPr defaultSize="0" autoFill="0" autoLine="0" autoPict="0">
                <anchor moveWithCells="1">
                  <from>
                    <xdr:col>20</xdr:col>
                    <xdr:colOff>38100</xdr:colOff>
                    <xdr:row>43</xdr:row>
                    <xdr:rowOff>28575</xdr:rowOff>
                  </from>
                  <to>
                    <xdr:col>20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6" r:id="rId60" name="Check Box 56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28575</xdr:rowOff>
                  </from>
                  <to>
                    <xdr:col>20</xdr:col>
                    <xdr:colOff>276225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7" r:id="rId61" name="Check Box 57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28575</xdr:rowOff>
                  </from>
                  <to>
                    <xdr:col>20</xdr:col>
                    <xdr:colOff>276225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8" r:id="rId62" name="Check Box 58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28575</xdr:rowOff>
                  </from>
                  <to>
                    <xdr:col>20</xdr:col>
                    <xdr:colOff>276225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9" r:id="rId63" name="Check Box 59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28575</xdr:rowOff>
                  </from>
                  <to>
                    <xdr:col>20</xdr:col>
                    <xdr:colOff>276225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0" r:id="rId64" name="Check Box 60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28575</xdr:rowOff>
                  </from>
                  <to>
                    <xdr:col>20</xdr:col>
                    <xdr:colOff>276225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1" r:id="rId65" name="Check Box 61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28575</xdr:rowOff>
                  </from>
                  <to>
                    <xdr:col>20</xdr:col>
                    <xdr:colOff>276225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2" r:id="rId66" name="Check Box 62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28575</xdr:rowOff>
                  </from>
                  <to>
                    <xdr:col>20</xdr:col>
                    <xdr:colOff>276225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3" r:id="rId67" name="Check Box 63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28575</xdr:rowOff>
                  </from>
                  <to>
                    <xdr:col>20</xdr:col>
                    <xdr:colOff>276225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4" r:id="rId68" name="Check Box 64">
              <controlPr defaultSize="0" autoFill="0" autoLine="0" autoPict="0">
                <anchor moveWithCells="1">
                  <from>
                    <xdr:col>13</xdr:col>
                    <xdr:colOff>38100</xdr:colOff>
                    <xdr:row>70</xdr:row>
                    <xdr:rowOff>28575</xdr:rowOff>
                  </from>
                  <to>
                    <xdr:col>13</xdr:col>
                    <xdr:colOff>276225</xdr:colOff>
                    <xdr:row>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5" r:id="rId69" name="Check Box 65">
              <controlPr defaultSize="0" autoFill="0" autoLine="0" autoPict="0">
                <anchor moveWithCells="1">
                  <from>
                    <xdr:col>13</xdr:col>
                    <xdr:colOff>38100</xdr:colOff>
                    <xdr:row>71</xdr:row>
                    <xdr:rowOff>28575</xdr:rowOff>
                  </from>
                  <to>
                    <xdr:col>13</xdr:col>
                    <xdr:colOff>276225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6" r:id="rId70" name="Check Box 66">
              <controlPr defaultSize="0" autoFill="0" autoLine="0" autoPict="0">
                <anchor moveWithCells="1">
                  <from>
                    <xdr:col>13</xdr:col>
                    <xdr:colOff>38100</xdr:colOff>
                    <xdr:row>73</xdr:row>
                    <xdr:rowOff>28575</xdr:rowOff>
                  </from>
                  <to>
                    <xdr:col>13</xdr:col>
                    <xdr:colOff>276225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7" r:id="rId71" name="Check Box 67">
              <controlPr defaultSize="0" autoFill="0" autoLine="0" autoPict="0">
                <anchor moveWithCells="1">
                  <from>
                    <xdr:col>13</xdr:col>
                    <xdr:colOff>38100</xdr:colOff>
                    <xdr:row>74</xdr:row>
                    <xdr:rowOff>28575</xdr:rowOff>
                  </from>
                  <to>
                    <xdr:col>13</xdr:col>
                    <xdr:colOff>276225</xdr:colOff>
                    <xdr:row>74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8" r:id="rId72" name="Check Box 68">
              <controlPr defaultSize="0" autoFill="0" autoLine="0" autoPict="0">
                <anchor moveWithCells="1">
                  <from>
                    <xdr:col>13</xdr:col>
                    <xdr:colOff>38100</xdr:colOff>
                    <xdr:row>76</xdr:row>
                    <xdr:rowOff>28575</xdr:rowOff>
                  </from>
                  <to>
                    <xdr:col>13</xdr:col>
                    <xdr:colOff>276225</xdr:colOff>
                    <xdr:row>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9" r:id="rId73" name="Check Box 69">
              <controlPr defaultSize="0" autoFill="0" autoLine="0" autoPict="0">
                <anchor moveWithCells="1">
                  <from>
                    <xdr:col>13</xdr:col>
                    <xdr:colOff>38100</xdr:colOff>
                    <xdr:row>77</xdr:row>
                    <xdr:rowOff>28575</xdr:rowOff>
                  </from>
                  <to>
                    <xdr:col>13</xdr:col>
                    <xdr:colOff>276225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0" r:id="rId74" name="Check Box 70">
              <controlPr defaultSize="0" autoFill="0" autoLine="0" autoPict="0">
                <anchor moveWithCells="1">
                  <from>
                    <xdr:col>20</xdr:col>
                    <xdr:colOff>38100</xdr:colOff>
                    <xdr:row>70</xdr:row>
                    <xdr:rowOff>28575</xdr:rowOff>
                  </from>
                  <to>
                    <xdr:col>20</xdr:col>
                    <xdr:colOff>276225</xdr:colOff>
                    <xdr:row>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1" r:id="rId75" name="Check Box 71">
              <controlPr defaultSize="0" autoFill="0" autoLine="0" autoPict="0">
                <anchor moveWithCells="1">
                  <from>
                    <xdr:col>20</xdr:col>
                    <xdr:colOff>38100</xdr:colOff>
                    <xdr:row>71</xdr:row>
                    <xdr:rowOff>28575</xdr:rowOff>
                  </from>
                  <to>
                    <xdr:col>20</xdr:col>
                    <xdr:colOff>276225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2" r:id="rId76" name="Check Box 72">
              <controlPr defaultSize="0" autoFill="0" autoLine="0" autoPict="0">
                <anchor moveWithCells="1">
                  <from>
                    <xdr:col>20</xdr:col>
                    <xdr:colOff>38100</xdr:colOff>
                    <xdr:row>73</xdr:row>
                    <xdr:rowOff>28575</xdr:rowOff>
                  </from>
                  <to>
                    <xdr:col>20</xdr:col>
                    <xdr:colOff>276225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3" r:id="rId77" name="Check Box 73">
              <controlPr defaultSize="0" autoFill="0" autoLine="0" autoPict="0">
                <anchor moveWithCells="1">
                  <from>
                    <xdr:col>20</xdr:col>
                    <xdr:colOff>38100</xdr:colOff>
                    <xdr:row>74</xdr:row>
                    <xdr:rowOff>28575</xdr:rowOff>
                  </from>
                  <to>
                    <xdr:col>20</xdr:col>
                    <xdr:colOff>276225</xdr:colOff>
                    <xdr:row>74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4" r:id="rId78" name="Check Box 74">
              <controlPr defaultSize="0" autoFill="0" autoLine="0" autoPict="0">
                <anchor moveWithCells="1">
                  <from>
                    <xdr:col>20</xdr:col>
                    <xdr:colOff>38100</xdr:colOff>
                    <xdr:row>76</xdr:row>
                    <xdr:rowOff>28575</xdr:rowOff>
                  </from>
                  <to>
                    <xdr:col>20</xdr:col>
                    <xdr:colOff>276225</xdr:colOff>
                    <xdr:row>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5" r:id="rId79" name="Check Box 75">
              <controlPr defaultSize="0" autoFill="0" autoLine="0" autoPict="0">
                <anchor moveWithCells="1">
                  <from>
                    <xdr:col>20</xdr:col>
                    <xdr:colOff>38100</xdr:colOff>
                    <xdr:row>77</xdr:row>
                    <xdr:rowOff>28575</xdr:rowOff>
                  </from>
                  <to>
                    <xdr:col>20</xdr:col>
                    <xdr:colOff>276225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6" r:id="rId80" name="Check Box 76">
              <controlPr defaultSize="0" autoFill="0" autoLine="0" autoPict="0">
                <anchor moveWithCells="1">
                  <from>
                    <xdr:col>6</xdr:col>
                    <xdr:colOff>38100</xdr:colOff>
                    <xdr:row>73</xdr:row>
                    <xdr:rowOff>28575</xdr:rowOff>
                  </from>
                  <to>
                    <xdr:col>6</xdr:col>
                    <xdr:colOff>276225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7" r:id="rId81" name="Check Box 77">
              <controlPr defaultSize="0" autoFill="0" autoLine="0" autoPict="0">
                <anchor moveWithCells="1">
                  <from>
                    <xdr:col>13</xdr:col>
                    <xdr:colOff>38100</xdr:colOff>
                    <xdr:row>89</xdr:row>
                    <xdr:rowOff>28575</xdr:rowOff>
                  </from>
                  <to>
                    <xdr:col>13</xdr:col>
                    <xdr:colOff>276225</xdr:colOff>
                    <xdr:row>89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8" r:id="rId82" name="Check Box 78">
              <controlPr defaultSize="0" autoFill="0" autoLine="0" autoPict="0">
                <anchor moveWithCells="1">
                  <from>
                    <xdr:col>13</xdr:col>
                    <xdr:colOff>38100</xdr:colOff>
                    <xdr:row>90</xdr:row>
                    <xdr:rowOff>28575</xdr:rowOff>
                  </from>
                  <to>
                    <xdr:col>13</xdr:col>
                    <xdr:colOff>276225</xdr:colOff>
                    <xdr:row>90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9" r:id="rId83" name="Check Box 79">
              <controlPr defaultSize="0" autoFill="0" autoLine="0" autoPict="0">
                <anchor moveWithCells="1">
                  <from>
                    <xdr:col>13</xdr:col>
                    <xdr:colOff>38100</xdr:colOff>
                    <xdr:row>91</xdr:row>
                    <xdr:rowOff>28575</xdr:rowOff>
                  </from>
                  <to>
                    <xdr:col>13</xdr:col>
                    <xdr:colOff>276225</xdr:colOff>
                    <xdr:row>91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0" r:id="rId84" name="Check Box 80">
              <controlPr defaultSize="0" autoFill="0" autoLine="0" autoPict="0">
                <anchor moveWithCells="1">
                  <from>
                    <xdr:col>13</xdr:col>
                    <xdr:colOff>38100</xdr:colOff>
                    <xdr:row>92</xdr:row>
                    <xdr:rowOff>28575</xdr:rowOff>
                  </from>
                  <to>
                    <xdr:col>13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1" r:id="rId85" name="Check Box 81">
              <controlPr defaultSize="0" autoFill="0" autoLine="0" autoPict="0">
                <anchor moveWithCells="1">
                  <from>
                    <xdr:col>13</xdr:col>
                    <xdr:colOff>38100</xdr:colOff>
                    <xdr:row>93</xdr:row>
                    <xdr:rowOff>28575</xdr:rowOff>
                  </from>
                  <to>
                    <xdr:col>13</xdr:col>
                    <xdr:colOff>276225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2" r:id="rId86" name="Check Box 82">
              <controlPr defaultSize="0" autoFill="0" autoLine="0" autoPict="0">
                <anchor moveWithCells="1">
                  <from>
                    <xdr:col>13</xdr:col>
                    <xdr:colOff>38100</xdr:colOff>
                    <xdr:row>95</xdr:row>
                    <xdr:rowOff>28575</xdr:rowOff>
                  </from>
                  <to>
                    <xdr:col>13</xdr:col>
                    <xdr:colOff>276225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3" r:id="rId87" name="Check Box 83">
              <controlPr defaultSize="0" autoFill="0" autoLine="0" autoPict="0">
                <anchor moveWithCells="1">
                  <from>
                    <xdr:col>6</xdr:col>
                    <xdr:colOff>38100</xdr:colOff>
                    <xdr:row>92</xdr:row>
                    <xdr:rowOff>28575</xdr:rowOff>
                  </from>
                  <to>
                    <xdr:col>6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4" r:id="rId88" name="Check Box 84">
              <controlPr defaultSize="0" autoFill="0" autoLine="0" autoPict="0">
                <anchor moveWithCells="1">
                  <from>
                    <xdr:col>20</xdr:col>
                    <xdr:colOff>38100</xdr:colOff>
                    <xdr:row>89</xdr:row>
                    <xdr:rowOff>28575</xdr:rowOff>
                  </from>
                  <to>
                    <xdr:col>20</xdr:col>
                    <xdr:colOff>276225</xdr:colOff>
                    <xdr:row>89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5" r:id="rId89" name="Check Box 85">
              <controlPr defaultSize="0" autoFill="0" autoLine="0" autoPict="0">
                <anchor moveWithCells="1">
                  <from>
                    <xdr:col>20</xdr:col>
                    <xdr:colOff>38100</xdr:colOff>
                    <xdr:row>90</xdr:row>
                    <xdr:rowOff>28575</xdr:rowOff>
                  </from>
                  <to>
                    <xdr:col>20</xdr:col>
                    <xdr:colOff>276225</xdr:colOff>
                    <xdr:row>90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6" r:id="rId90" name="Check Box 86">
              <controlPr defaultSize="0" autoFill="0" autoLine="0" autoPict="0">
                <anchor moveWithCells="1">
                  <from>
                    <xdr:col>20</xdr:col>
                    <xdr:colOff>38100</xdr:colOff>
                    <xdr:row>91</xdr:row>
                    <xdr:rowOff>28575</xdr:rowOff>
                  </from>
                  <to>
                    <xdr:col>20</xdr:col>
                    <xdr:colOff>276225</xdr:colOff>
                    <xdr:row>91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7" r:id="rId91" name="Check Box 87">
              <controlPr defaultSize="0" autoFill="0" autoLine="0" autoPict="0">
                <anchor moveWithCells="1">
                  <from>
                    <xdr:col>20</xdr:col>
                    <xdr:colOff>38100</xdr:colOff>
                    <xdr:row>92</xdr:row>
                    <xdr:rowOff>28575</xdr:rowOff>
                  </from>
                  <to>
                    <xdr:col>20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8" r:id="rId92" name="Check Box 88">
              <controlPr defaultSize="0" autoFill="0" autoLine="0" autoPict="0">
                <anchor moveWithCells="1">
                  <from>
                    <xdr:col>20</xdr:col>
                    <xdr:colOff>38100</xdr:colOff>
                    <xdr:row>93</xdr:row>
                    <xdr:rowOff>28575</xdr:rowOff>
                  </from>
                  <to>
                    <xdr:col>20</xdr:col>
                    <xdr:colOff>276225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9" r:id="rId93" name="Check Box 89">
              <controlPr defaultSize="0" autoFill="0" autoLine="0" autoPict="0">
                <anchor moveWithCells="1">
                  <from>
                    <xdr:col>20</xdr:col>
                    <xdr:colOff>38100</xdr:colOff>
                    <xdr:row>95</xdr:row>
                    <xdr:rowOff>28575</xdr:rowOff>
                  </from>
                  <to>
                    <xdr:col>20</xdr:col>
                    <xdr:colOff>276225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0" r:id="rId94" name="Check Box 90">
              <controlPr defaultSize="0" autoFill="0" autoLine="0" autoPict="0">
                <anchor moveWithCells="1">
                  <from>
                    <xdr:col>6</xdr:col>
                    <xdr:colOff>38100</xdr:colOff>
                    <xdr:row>108</xdr:row>
                    <xdr:rowOff>28575</xdr:rowOff>
                  </from>
                  <to>
                    <xdr:col>6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1" r:id="rId95" name="Check Box 91">
              <controlPr defaultSize="0" autoFill="0" autoLine="0" autoPict="0">
                <anchor moveWithCells="1">
                  <from>
                    <xdr:col>13</xdr:col>
                    <xdr:colOff>38100</xdr:colOff>
                    <xdr:row>106</xdr:row>
                    <xdr:rowOff>28575</xdr:rowOff>
                  </from>
                  <to>
                    <xdr:col>13</xdr:col>
                    <xdr:colOff>276225</xdr:colOff>
                    <xdr:row>106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2" r:id="rId96" name="Check Box 92">
              <controlPr defaultSize="0" autoFill="0" autoLine="0" autoPict="0">
                <anchor moveWithCells="1">
                  <from>
                    <xdr:col>13</xdr:col>
                    <xdr:colOff>38100</xdr:colOff>
                    <xdr:row>108</xdr:row>
                    <xdr:rowOff>28575</xdr:rowOff>
                  </from>
                  <to>
                    <xdr:col>13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3" r:id="rId97" name="Check Box 93">
              <controlPr defaultSize="0" autoFill="0" autoLine="0" autoPict="0">
                <anchor moveWithCells="1">
                  <from>
                    <xdr:col>13</xdr:col>
                    <xdr:colOff>38100</xdr:colOff>
                    <xdr:row>109</xdr:row>
                    <xdr:rowOff>28575</xdr:rowOff>
                  </from>
                  <to>
                    <xdr:col>13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4" r:id="rId98" name="Check Box 94">
              <controlPr defaultSize="0" autoFill="0" autoLine="0" autoPict="0">
                <anchor moveWithCells="1">
                  <from>
                    <xdr:col>13</xdr:col>
                    <xdr:colOff>38100</xdr:colOff>
                    <xdr:row>110</xdr:row>
                    <xdr:rowOff>28575</xdr:rowOff>
                  </from>
                  <to>
                    <xdr:col>13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5" r:id="rId99" name="Check Box 95">
              <controlPr defaultSize="0" autoFill="0" autoLine="0" autoPict="0">
                <anchor moveWithCells="1">
                  <from>
                    <xdr:col>20</xdr:col>
                    <xdr:colOff>38100</xdr:colOff>
                    <xdr:row>106</xdr:row>
                    <xdr:rowOff>28575</xdr:rowOff>
                  </from>
                  <to>
                    <xdr:col>20</xdr:col>
                    <xdr:colOff>276225</xdr:colOff>
                    <xdr:row>106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6" r:id="rId100" name="Check Box 96">
              <controlPr defaultSize="0" autoFill="0" autoLine="0" autoPict="0">
                <anchor moveWithCells="1">
                  <from>
                    <xdr:col>20</xdr:col>
                    <xdr:colOff>38100</xdr:colOff>
                    <xdr:row>108</xdr:row>
                    <xdr:rowOff>28575</xdr:rowOff>
                  </from>
                  <to>
                    <xdr:col>20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7" r:id="rId101" name="Check Box 97">
              <controlPr defaultSize="0" autoFill="0" autoLine="0" autoPict="0">
                <anchor moveWithCells="1">
                  <from>
                    <xdr:col>20</xdr:col>
                    <xdr:colOff>38100</xdr:colOff>
                    <xdr:row>109</xdr:row>
                    <xdr:rowOff>28575</xdr:rowOff>
                  </from>
                  <to>
                    <xdr:col>20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8" r:id="rId102" name="Check Box 98">
              <controlPr defaultSize="0" autoFill="0" autoLine="0" autoPict="0">
                <anchor moveWithCells="1">
                  <from>
                    <xdr:col>20</xdr:col>
                    <xdr:colOff>38100</xdr:colOff>
                    <xdr:row>110</xdr:row>
                    <xdr:rowOff>28575</xdr:rowOff>
                  </from>
                  <to>
                    <xdr:col>20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9" r:id="rId103" name="Check Box 99">
              <controlPr defaultSize="0" autoFill="0" autoLine="0" autoPict="0">
                <anchor moveWithCells="1">
                  <from>
                    <xdr:col>6</xdr:col>
                    <xdr:colOff>38100</xdr:colOff>
                    <xdr:row>127</xdr:row>
                    <xdr:rowOff>28575</xdr:rowOff>
                  </from>
                  <to>
                    <xdr:col>6</xdr:col>
                    <xdr:colOff>276225</xdr:colOff>
                    <xdr:row>127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0" r:id="rId104" name="Check Box 100">
              <controlPr defaultSize="0" autoFill="0" autoLine="0" autoPict="0">
                <anchor moveWithCells="1">
                  <from>
                    <xdr:col>6</xdr:col>
                    <xdr:colOff>38100</xdr:colOff>
                    <xdr:row>129</xdr:row>
                    <xdr:rowOff>28575</xdr:rowOff>
                  </from>
                  <to>
                    <xdr:col>6</xdr:col>
                    <xdr:colOff>276225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1" r:id="rId105" name="Check Box 101">
              <controlPr defaultSize="0" autoFill="0" autoLine="0" autoPict="0">
                <anchor moveWithCells="1">
                  <from>
                    <xdr:col>6</xdr:col>
                    <xdr:colOff>38100</xdr:colOff>
                    <xdr:row>130</xdr:row>
                    <xdr:rowOff>28575</xdr:rowOff>
                  </from>
                  <to>
                    <xdr:col>6</xdr:col>
                    <xdr:colOff>276225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2" r:id="rId106" name="Check Box 102">
              <controlPr defaultSize="0" autoFill="0" autoLine="0" autoPict="0">
                <anchor moveWithCells="1">
                  <from>
                    <xdr:col>6</xdr:col>
                    <xdr:colOff>38100</xdr:colOff>
                    <xdr:row>133</xdr:row>
                    <xdr:rowOff>28575</xdr:rowOff>
                  </from>
                  <to>
                    <xdr:col>6</xdr:col>
                    <xdr:colOff>276225</xdr:colOff>
                    <xdr:row>133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3" r:id="rId107" name="Check Box 103">
              <controlPr defaultSize="0" autoFill="0" autoLine="0" autoPict="0">
                <anchor moveWithCells="1">
                  <from>
                    <xdr:col>6</xdr:col>
                    <xdr:colOff>38100</xdr:colOff>
                    <xdr:row>138</xdr:row>
                    <xdr:rowOff>28575</xdr:rowOff>
                  </from>
                  <to>
                    <xdr:col>6</xdr:col>
                    <xdr:colOff>276225</xdr:colOff>
                    <xdr:row>138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4" r:id="rId108" name="Check Box 104">
              <controlPr defaultSize="0" autoFill="0" autoLine="0" autoPict="0">
                <anchor moveWithCells="1">
                  <from>
                    <xdr:col>6</xdr:col>
                    <xdr:colOff>38100</xdr:colOff>
                    <xdr:row>141</xdr:row>
                    <xdr:rowOff>28575</xdr:rowOff>
                  </from>
                  <to>
                    <xdr:col>6</xdr:col>
                    <xdr:colOff>276225</xdr:colOff>
                    <xdr:row>141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5" r:id="rId109" name="Check Box 105">
              <controlPr defaultSize="0" autoFill="0" autoLine="0" autoPict="0">
                <anchor moveWithCells="1">
                  <from>
                    <xdr:col>6</xdr:col>
                    <xdr:colOff>38100</xdr:colOff>
                    <xdr:row>144</xdr:row>
                    <xdr:rowOff>28575</xdr:rowOff>
                  </from>
                  <to>
                    <xdr:col>6</xdr:col>
                    <xdr:colOff>276225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6" r:id="rId110" name="Check Box 106">
              <controlPr defaultSize="0" autoFill="0" autoLine="0" autoPict="0">
                <anchor moveWithCells="1">
                  <from>
                    <xdr:col>6</xdr:col>
                    <xdr:colOff>38100</xdr:colOff>
                    <xdr:row>145</xdr:row>
                    <xdr:rowOff>28575</xdr:rowOff>
                  </from>
                  <to>
                    <xdr:col>6</xdr:col>
                    <xdr:colOff>276225</xdr:colOff>
                    <xdr:row>145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7" r:id="rId111" name="Check Box 107">
              <controlPr defaultSize="0" autoFill="0" autoLine="0" autoPict="0">
                <anchor moveWithCells="1">
                  <from>
                    <xdr:col>13</xdr:col>
                    <xdr:colOff>38100</xdr:colOff>
                    <xdr:row>127</xdr:row>
                    <xdr:rowOff>28575</xdr:rowOff>
                  </from>
                  <to>
                    <xdr:col>13</xdr:col>
                    <xdr:colOff>276225</xdr:colOff>
                    <xdr:row>127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8" r:id="rId112" name="Check Box 108">
              <controlPr defaultSize="0" autoFill="0" autoLine="0" autoPict="0">
                <anchor moveWithCells="1">
                  <from>
                    <xdr:col>13</xdr:col>
                    <xdr:colOff>38100</xdr:colOff>
                    <xdr:row>129</xdr:row>
                    <xdr:rowOff>28575</xdr:rowOff>
                  </from>
                  <to>
                    <xdr:col>13</xdr:col>
                    <xdr:colOff>276225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9" r:id="rId113" name="Check Box 109">
              <controlPr defaultSize="0" autoFill="0" autoLine="0" autoPict="0">
                <anchor moveWithCells="1">
                  <from>
                    <xdr:col>13</xdr:col>
                    <xdr:colOff>38100</xdr:colOff>
                    <xdr:row>130</xdr:row>
                    <xdr:rowOff>28575</xdr:rowOff>
                  </from>
                  <to>
                    <xdr:col>13</xdr:col>
                    <xdr:colOff>276225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0" r:id="rId114" name="Check Box 110">
              <controlPr defaultSize="0" autoFill="0" autoLine="0" autoPict="0">
                <anchor moveWithCells="1">
                  <from>
                    <xdr:col>13</xdr:col>
                    <xdr:colOff>38100</xdr:colOff>
                    <xdr:row>133</xdr:row>
                    <xdr:rowOff>28575</xdr:rowOff>
                  </from>
                  <to>
                    <xdr:col>13</xdr:col>
                    <xdr:colOff>276225</xdr:colOff>
                    <xdr:row>133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1" r:id="rId115" name="Check Box 111">
              <controlPr defaultSize="0" autoFill="0" autoLine="0" autoPict="0">
                <anchor moveWithCells="1">
                  <from>
                    <xdr:col>13</xdr:col>
                    <xdr:colOff>38100</xdr:colOff>
                    <xdr:row>136</xdr:row>
                    <xdr:rowOff>28575</xdr:rowOff>
                  </from>
                  <to>
                    <xdr:col>13</xdr:col>
                    <xdr:colOff>276225</xdr:colOff>
                    <xdr:row>136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2" r:id="rId116" name="Check Box 112">
              <controlPr defaultSize="0" autoFill="0" autoLine="0" autoPict="0">
                <anchor moveWithCells="1">
                  <from>
                    <xdr:col>13</xdr:col>
                    <xdr:colOff>38100</xdr:colOff>
                    <xdr:row>138</xdr:row>
                    <xdr:rowOff>28575</xdr:rowOff>
                  </from>
                  <to>
                    <xdr:col>13</xdr:col>
                    <xdr:colOff>276225</xdr:colOff>
                    <xdr:row>138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3" r:id="rId117" name="Check Box 113">
              <controlPr defaultSize="0" autoFill="0" autoLine="0" autoPict="0">
                <anchor moveWithCells="1">
                  <from>
                    <xdr:col>13</xdr:col>
                    <xdr:colOff>38100</xdr:colOff>
                    <xdr:row>141</xdr:row>
                    <xdr:rowOff>28575</xdr:rowOff>
                  </from>
                  <to>
                    <xdr:col>13</xdr:col>
                    <xdr:colOff>276225</xdr:colOff>
                    <xdr:row>141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4" r:id="rId118" name="Check Box 114">
              <controlPr defaultSize="0" autoFill="0" autoLine="0" autoPict="0">
                <anchor moveWithCells="1">
                  <from>
                    <xdr:col>13</xdr:col>
                    <xdr:colOff>38100</xdr:colOff>
                    <xdr:row>144</xdr:row>
                    <xdr:rowOff>28575</xdr:rowOff>
                  </from>
                  <to>
                    <xdr:col>13</xdr:col>
                    <xdr:colOff>276225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5" r:id="rId119" name="Check Box 115">
              <controlPr defaultSize="0" autoFill="0" autoLine="0" autoPict="0">
                <anchor moveWithCells="1">
                  <from>
                    <xdr:col>13</xdr:col>
                    <xdr:colOff>38100</xdr:colOff>
                    <xdr:row>145</xdr:row>
                    <xdr:rowOff>28575</xdr:rowOff>
                  </from>
                  <to>
                    <xdr:col>13</xdr:col>
                    <xdr:colOff>276225</xdr:colOff>
                    <xdr:row>145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6" r:id="rId120" name="Check Box 116">
              <controlPr defaultSize="0" autoFill="0" autoLine="0" autoPict="0">
                <anchor moveWithCells="1">
                  <from>
                    <xdr:col>20</xdr:col>
                    <xdr:colOff>38100</xdr:colOff>
                    <xdr:row>127</xdr:row>
                    <xdr:rowOff>28575</xdr:rowOff>
                  </from>
                  <to>
                    <xdr:col>20</xdr:col>
                    <xdr:colOff>276225</xdr:colOff>
                    <xdr:row>127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7" r:id="rId121" name="Check Box 117">
              <controlPr defaultSize="0" autoFill="0" autoLine="0" autoPict="0">
                <anchor moveWithCells="1">
                  <from>
                    <xdr:col>20</xdr:col>
                    <xdr:colOff>38100</xdr:colOff>
                    <xdr:row>129</xdr:row>
                    <xdr:rowOff>28575</xdr:rowOff>
                  </from>
                  <to>
                    <xdr:col>20</xdr:col>
                    <xdr:colOff>276225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8" r:id="rId122" name="Check Box 118">
              <controlPr defaultSize="0" autoFill="0" autoLine="0" autoPict="0">
                <anchor moveWithCells="1">
                  <from>
                    <xdr:col>20</xdr:col>
                    <xdr:colOff>38100</xdr:colOff>
                    <xdr:row>130</xdr:row>
                    <xdr:rowOff>28575</xdr:rowOff>
                  </from>
                  <to>
                    <xdr:col>20</xdr:col>
                    <xdr:colOff>276225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9" r:id="rId123" name="Check Box 119">
              <controlPr defaultSize="0" autoFill="0" autoLine="0" autoPict="0">
                <anchor moveWithCells="1">
                  <from>
                    <xdr:col>20</xdr:col>
                    <xdr:colOff>38100</xdr:colOff>
                    <xdr:row>136</xdr:row>
                    <xdr:rowOff>28575</xdr:rowOff>
                  </from>
                  <to>
                    <xdr:col>20</xdr:col>
                    <xdr:colOff>276225</xdr:colOff>
                    <xdr:row>136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0" r:id="rId124" name="Check Box 120">
              <controlPr defaultSize="0" autoFill="0" autoLine="0" autoPict="0">
                <anchor moveWithCells="1">
                  <from>
                    <xdr:col>20</xdr:col>
                    <xdr:colOff>38100</xdr:colOff>
                    <xdr:row>144</xdr:row>
                    <xdr:rowOff>28575</xdr:rowOff>
                  </from>
                  <to>
                    <xdr:col>20</xdr:col>
                    <xdr:colOff>276225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1" r:id="rId125" name="Check Box 121">
              <controlPr defaultSize="0" autoFill="0" autoLine="0" autoPict="0">
                <anchor moveWithCells="1">
                  <from>
                    <xdr:col>20</xdr:col>
                    <xdr:colOff>38100</xdr:colOff>
                    <xdr:row>145</xdr:row>
                    <xdr:rowOff>28575</xdr:rowOff>
                  </from>
                  <to>
                    <xdr:col>20</xdr:col>
                    <xdr:colOff>276225</xdr:colOff>
                    <xdr:row>145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2" r:id="rId126" name="Check Box 122">
              <controlPr defaultSize="0" autoFill="0" autoLine="0" autoPict="0">
                <anchor moveWithCells="1">
                  <from>
                    <xdr:col>13</xdr:col>
                    <xdr:colOff>38100</xdr:colOff>
                    <xdr:row>94</xdr:row>
                    <xdr:rowOff>28575</xdr:rowOff>
                  </from>
                  <to>
                    <xdr:col>13</xdr:col>
                    <xdr:colOff>276225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3" r:id="rId127" name="Check Box 123">
              <controlPr defaultSize="0" autoFill="0" autoLine="0" autoPict="0">
                <anchor moveWithCells="1">
                  <from>
                    <xdr:col>20</xdr:col>
                    <xdr:colOff>38100</xdr:colOff>
                    <xdr:row>94</xdr:row>
                    <xdr:rowOff>28575</xdr:rowOff>
                  </from>
                  <to>
                    <xdr:col>20</xdr:col>
                    <xdr:colOff>276225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4" r:id="rId128" name="Check Box 124">
              <controlPr defaultSize="0" autoFill="0" autoLine="0" autoPict="0">
                <anchor moveWithCells="1">
                  <from>
                    <xdr:col>6</xdr:col>
                    <xdr:colOff>38100</xdr:colOff>
                    <xdr:row>143</xdr:row>
                    <xdr:rowOff>28575</xdr:rowOff>
                  </from>
                  <to>
                    <xdr:col>6</xdr:col>
                    <xdr:colOff>276225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5" r:id="rId129" name="Check Box 125">
              <controlPr defaultSize="0" autoFill="0" autoLine="0" autoPict="0">
                <anchor moveWithCells="1">
                  <from>
                    <xdr:col>13</xdr:col>
                    <xdr:colOff>38100</xdr:colOff>
                    <xdr:row>143</xdr:row>
                    <xdr:rowOff>28575</xdr:rowOff>
                  </from>
                  <to>
                    <xdr:col>13</xdr:col>
                    <xdr:colOff>276225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6" r:id="rId130" name="Check Box 126">
              <controlPr defaultSize="0" autoFill="0" autoLine="0" autoPict="0">
                <anchor moveWithCells="1">
                  <from>
                    <xdr:col>20</xdr:col>
                    <xdr:colOff>38100</xdr:colOff>
                    <xdr:row>143</xdr:row>
                    <xdr:rowOff>28575</xdr:rowOff>
                  </from>
                  <to>
                    <xdr:col>20</xdr:col>
                    <xdr:colOff>276225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7" r:id="rId131" name="Check Box 127">
              <controlPr defaultSize="0" autoFill="0" autoLine="0" autoPict="0">
                <anchor moveWithCells="1">
                  <from>
                    <xdr:col>6</xdr:col>
                    <xdr:colOff>38100</xdr:colOff>
                    <xdr:row>142</xdr:row>
                    <xdr:rowOff>28575</xdr:rowOff>
                  </from>
                  <to>
                    <xdr:col>6</xdr:col>
                    <xdr:colOff>276225</xdr:colOff>
                    <xdr:row>142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8" r:id="rId132" name="Check Box 128">
              <controlPr defaultSize="0" autoFill="0" autoLine="0" autoPict="0">
                <anchor moveWithCells="1">
                  <from>
                    <xdr:col>13</xdr:col>
                    <xdr:colOff>38100</xdr:colOff>
                    <xdr:row>142</xdr:row>
                    <xdr:rowOff>28575</xdr:rowOff>
                  </from>
                  <to>
                    <xdr:col>13</xdr:col>
                    <xdr:colOff>276225</xdr:colOff>
                    <xdr:row>142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9" r:id="rId133" name="Check Box 129">
              <controlPr defaultSize="0" autoFill="0" autoLine="0" autoPict="0">
                <anchor moveWithCells="1">
                  <from>
                    <xdr:col>6</xdr:col>
                    <xdr:colOff>38100</xdr:colOff>
                    <xdr:row>131</xdr:row>
                    <xdr:rowOff>28575</xdr:rowOff>
                  </from>
                  <to>
                    <xdr:col>6</xdr:col>
                    <xdr:colOff>276225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0" r:id="rId134" name="Check Box 130">
              <controlPr defaultSize="0" autoFill="0" autoLine="0" autoPict="0">
                <anchor moveWithCells="1">
                  <from>
                    <xdr:col>13</xdr:col>
                    <xdr:colOff>38100</xdr:colOff>
                    <xdr:row>131</xdr:row>
                    <xdr:rowOff>28575</xdr:rowOff>
                  </from>
                  <to>
                    <xdr:col>13</xdr:col>
                    <xdr:colOff>276225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1" r:id="rId135" name="Check Box 131">
              <controlPr defaultSize="0" autoFill="0" autoLine="0" autoPict="0">
                <anchor moveWithCells="1">
                  <from>
                    <xdr:col>20</xdr:col>
                    <xdr:colOff>38100</xdr:colOff>
                    <xdr:row>131</xdr:row>
                    <xdr:rowOff>28575</xdr:rowOff>
                  </from>
                  <to>
                    <xdr:col>20</xdr:col>
                    <xdr:colOff>276225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2" r:id="rId136" name="Check Box 132">
              <controlPr defaultSize="0" autoFill="0" autoLine="0" autoPict="0">
                <anchor moveWithCells="1">
                  <from>
                    <xdr:col>6</xdr:col>
                    <xdr:colOff>38100</xdr:colOff>
                    <xdr:row>136</xdr:row>
                    <xdr:rowOff>28575</xdr:rowOff>
                  </from>
                  <to>
                    <xdr:col>6</xdr:col>
                    <xdr:colOff>276225</xdr:colOff>
                    <xdr:row>136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3" r:id="rId137" name="Check Box 133">
              <controlPr defaultSize="0" autoFill="0" autoLine="0" autoPict="0">
                <anchor moveWithCells="1">
                  <from>
                    <xdr:col>9</xdr:col>
                    <xdr:colOff>247650</xdr:colOff>
                    <xdr:row>126</xdr:row>
                    <xdr:rowOff>38100</xdr:rowOff>
                  </from>
                  <to>
                    <xdr:col>10</xdr:col>
                    <xdr:colOff>114300</xdr:colOff>
                    <xdr:row>126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4" r:id="rId138" name="Check Box 134">
              <controlPr defaultSize="0" autoFill="0" autoLine="0" autoPict="0">
                <anchor moveWithCells="1">
                  <from>
                    <xdr:col>10</xdr:col>
                    <xdr:colOff>333375</xdr:colOff>
                    <xdr:row>126</xdr:row>
                    <xdr:rowOff>28575</xdr:rowOff>
                  </from>
                  <to>
                    <xdr:col>11</xdr:col>
                    <xdr:colOff>161925</xdr:colOff>
                    <xdr:row>126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5" r:id="rId139" name="Check Box 135">
              <controlPr defaultSize="0" autoFill="0" autoLine="0" autoPict="0">
                <anchor moveWithCells="1">
                  <from>
                    <xdr:col>9</xdr:col>
                    <xdr:colOff>247650</xdr:colOff>
                    <xdr:row>105</xdr:row>
                    <xdr:rowOff>28575</xdr:rowOff>
                  </from>
                  <to>
                    <xdr:col>10</xdr:col>
                    <xdr:colOff>114300</xdr:colOff>
                    <xdr:row>105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6" r:id="rId140" name="Check Box 136">
              <controlPr defaultSize="0" autoFill="0" autoLine="0" autoPict="0">
                <anchor moveWithCells="1">
                  <from>
                    <xdr:col>10</xdr:col>
                    <xdr:colOff>314325</xdr:colOff>
                    <xdr:row>105</xdr:row>
                    <xdr:rowOff>19050</xdr:rowOff>
                  </from>
                  <to>
                    <xdr:col>11</xdr:col>
                    <xdr:colOff>142875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7" r:id="rId141" name="Check Box 137">
              <controlPr defaultSize="0" autoFill="0" autoLine="0" autoPict="0">
                <anchor moveWithCells="1">
                  <from>
                    <xdr:col>9</xdr:col>
                    <xdr:colOff>247650</xdr:colOff>
                    <xdr:row>88</xdr:row>
                    <xdr:rowOff>28575</xdr:rowOff>
                  </from>
                  <to>
                    <xdr:col>10</xdr:col>
                    <xdr:colOff>114300</xdr:colOff>
                    <xdr:row>88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8" r:id="rId142" name="Check Box 138">
              <controlPr defaultSize="0" autoFill="0" autoLine="0" autoPict="0">
                <anchor moveWithCells="1">
                  <from>
                    <xdr:col>10</xdr:col>
                    <xdr:colOff>314325</xdr:colOff>
                    <xdr:row>88</xdr:row>
                    <xdr:rowOff>19050</xdr:rowOff>
                  </from>
                  <to>
                    <xdr:col>11</xdr:col>
                    <xdr:colOff>142875</xdr:colOff>
                    <xdr:row>88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9" r:id="rId143" name="Check Box 139">
              <controlPr defaultSize="0" autoFill="0" autoLine="0" autoPict="0">
                <anchor moveWithCells="1">
                  <from>
                    <xdr:col>9</xdr:col>
                    <xdr:colOff>247650</xdr:colOff>
                    <xdr:row>68</xdr:row>
                    <xdr:rowOff>28575</xdr:rowOff>
                  </from>
                  <to>
                    <xdr:col>10</xdr:col>
                    <xdr:colOff>114300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0" r:id="rId144" name="Check Box 140">
              <controlPr defaultSize="0" autoFill="0" autoLine="0" autoPict="0">
                <anchor moveWithCells="1">
                  <from>
                    <xdr:col>10</xdr:col>
                    <xdr:colOff>314325</xdr:colOff>
                    <xdr:row>68</xdr:row>
                    <xdr:rowOff>19050</xdr:rowOff>
                  </from>
                  <to>
                    <xdr:col>11</xdr:col>
                    <xdr:colOff>142875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1" r:id="rId145" name="Check Box 141">
              <controlPr defaultSize="0" autoFill="0" autoLine="0" autoPict="0">
                <anchor moveWithCells="1">
                  <from>
                    <xdr:col>9</xdr:col>
                    <xdr:colOff>161925</xdr:colOff>
                    <xdr:row>41</xdr:row>
                    <xdr:rowOff>19050</xdr:rowOff>
                  </from>
                  <to>
                    <xdr:col>10</xdr:col>
                    <xdr:colOff>28575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2" r:id="rId146" name="Check Box 142">
              <controlPr defaultSize="0" autoFill="0" autoLine="0" autoPict="0">
                <anchor moveWithCells="1">
                  <from>
                    <xdr:col>10</xdr:col>
                    <xdr:colOff>314325</xdr:colOff>
                    <xdr:row>41</xdr:row>
                    <xdr:rowOff>19050</xdr:rowOff>
                  </from>
                  <to>
                    <xdr:col>11</xdr:col>
                    <xdr:colOff>142875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3" r:id="rId147" name="Check Box 143">
              <controlPr defaultSize="0" autoFill="0" autoLine="0" autoPict="0">
                <anchor moveWithCells="1">
                  <from>
                    <xdr:col>9</xdr:col>
                    <xdr:colOff>247650</xdr:colOff>
                    <xdr:row>140</xdr:row>
                    <xdr:rowOff>38100</xdr:rowOff>
                  </from>
                  <to>
                    <xdr:col>10</xdr:col>
                    <xdr:colOff>114300</xdr:colOff>
                    <xdr:row>140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4" r:id="rId148" name="Check Box 144">
              <controlPr defaultSize="0" autoFill="0" autoLine="0" autoPict="0">
                <anchor moveWithCells="1">
                  <from>
                    <xdr:col>10</xdr:col>
                    <xdr:colOff>333375</xdr:colOff>
                    <xdr:row>140</xdr:row>
                    <xdr:rowOff>28575</xdr:rowOff>
                  </from>
                  <to>
                    <xdr:col>11</xdr:col>
                    <xdr:colOff>161925</xdr:colOff>
                    <xdr:row>140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5" r:id="rId149" name="Check Box 145">
              <controlPr defaultSize="0" autoFill="0" autoLine="0" autoPict="0">
                <anchor moveWithCells="1">
                  <from>
                    <xdr:col>13</xdr:col>
                    <xdr:colOff>38100</xdr:colOff>
                    <xdr:row>72</xdr:row>
                    <xdr:rowOff>28575</xdr:rowOff>
                  </from>
                  <to>
                    <xdr:col>13</xdr:col>
                    <xdr:colOff>276225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6" r:id="rId150" name="Check Box 146">
              <controlPr defaultSize="0" autoFill="0" autoLine="0" autoPict="0">
                <anchor moveWithCells="1">
                  <from>
                    <xdr:col>20</xdr:col>
                    <xdr:colOff>38100</xdr:colOff>
                    <xdr:row>72</xdr:row>
                    <xdr:rowOff>28575</xdr:rowOff>
                  </from>
                  <to>
                    <xdr:col>20</xdr:col>
                    <xdr:colOff>276225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7" r:id="rId151" name="Check Box 147">
              <controlPr defaultSize="0" autoFill="0" autoLine="0" autoPict="0">
                <anchor moveWithCells="1">
                  <from>
                    <xdr:col>6</xdr:col>
                    <xdr:colOff>38100</xdr:colOff>
                    <xdr:row>69</xdr:row>
                    <xdr:rowOff>28575</xdr:rowOff>
                  </from>
                  <to>
                    <xdr:col>6</xdr:col>
                    <xdr:colOff>276225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8" r:id="rId152" name="Check Box 148">
              <controlPr defaultSize="0" autoFill="0" autoLine="0" autoPict="0">
                <anchor moveWithCells="1">
                  <from>
                    <xdr:col>13</xdr:col>
                    <xdr:colOff>38100</xdr:colOff>
                    <xdr:row>69</xdr:row>
                    <xdr:rowOff>28575</xdr:rowOff>
                  </from>
                  <to>
                    <xdr:col>13</xdr:col>
                    <xdr:colOff>276225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9" r:id="rId153" name="Check Box 149">
              <controlPr defaultSize="0" autoFill="0" autoLine="0" autoPict="0">
                <anchor moveWithCells="1">
                  <from>
                    <xdr:col>20</xdr:col>
                    <xdr:colOff>38100</xdr:colOff>
                    <xdr:row>69</xdr:row>
                    <xdr:rowOff>28575</xdr:rowOff>
                  </from>
                  <to>
                    <xdr:col>20</xdr:col>
                    <xdr:colOff>276225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0" r:id="rId154" name="Check Box 150">
              <controlPr defaultSize="0" autoFill="0" autoLine="0" autoPict="0">
                <anchor moveWithCells="1">
                  <from>
                    <xdr:col>13</xdr:col>
                    <xdr:colOff>38100</xdr:colOff>
                    <xdr:row>92</xdr:row>
                    <xdr:rowOff>28575</xdr:rowOff>
                  </from>
                  <to>
                    <xdr:col>13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1" r:id="rId155" name="Check Box 151">
              <controlPr defaultSize="0" autoFill="0" autoLine="0" autoPict="0">
                <anchor moveWithCells="1">
                  <from>
                    <xdr:col>20</xdr:col>
                    <xdr:colOff>38100</xdr:colOff>
                    <xdr:row>92</xdr:row>
                    <xdr:rowOff>28575</xdr:rowOff>
                  </from>
                  <to>
                    <xdr:col>20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2" r:id="rId156" name="Check Box 152">
              <controlPr defaultSize="0" autoFill="0" autoLine="0" autoPict="0">
                <anchor moveWithCells="1">
                  <from>
                    <xdr:col>6</xdr:col>
                    <xdr:colOff>38100</xdr:colOff>
                    <xdr:row>92</xdr:row>
                    <xdr:rowOff>28575</xdr:rowOff>
                  </from>
                  <to>
                    <xdr:col>6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3" r:id="rId157" name="Check Box 153">
              <controlPr defaultSize="0" autoFill="0" autoLine="0" autoPict="0">
                <anchor moveWithCells="1">
                  <from>
                    <xdr:col>13</xdr:col>
                    <xdr:colOff>38100</xdr:colOff>
                    <xdr:row>93</xdr:row>
                    <xdr:rowOff>28575</xdr:rowOff>
                  </from>
                  <to>
                    <xdr:col>13</xdr:col>
                    <xdr:colOff>276225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4" r:id="rId158" name="Check Box 154">
              <controlPr defaultSize="0" autoFill="0" autoLine="0" autoPict="0">
                <anchor moveWithCells="1">
                  <from>
                    <xdr:col>20</xdr:col>
                    <xdr:colOff>38100</xdr:colOff>
                    <xdr:row>93</xdr:row>
                    <xdr:rowOff>28575</xdr:rowOff>
                  </from>
                  <to>
                    <xdr:col>20</xdr:col>
                    <xdr:colOff>276225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5" r:id="rId159" name="Check Box 155">
              <controlPr defaultSize="0" autoFill="0" autoLine="0" autoPict="0">
                <anchor moveWithCells="1">
                  <from>
                    <xdr:col>13</xdr:col>
                    <xdr:colOff>38100</xdr:colOff>
                    <xdr:row>95</xdr:row>
                    <xdr:rowOff>28575</xdr:rowOff>
                  </from>
                  <to>
                    <xdr:col>13</xdr:col>
                    <xdr:colOff>276225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6" r:id="rId160" name="Check Box 156">
              <controlPr defaultSize="0" autoFill="0" autoLine="0" autoPict="0">
                <anchor moveWithCells="1">
                  <from>
                    <xdr:col>20</xdr:col>
                    <xdr:colOff>38100</xdr:colOff>
                    <xdr:row>95</xdr:row>
                    <xdr:rowOff>28575</xdr:rowOff>
                  </from>
                  <to>
                    <xdr:col>20</xdr:col>
                    <xdr:colOff>276225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7" r:id="rId161" name="Check Box 157">
              <controlPr defaultSize="0" autoFill="0" autoLine="0" autoPict="0">
                <anchor moveWithCells="1">
                  <from>
                    <xdr:col>13</xdr:col>
                    <xdr:colOff>38100</xdr:colOff>
                    <xdr:row>108</xdr:row>
                    <xdr:rowOff>28575</xdr:rowOff>
                  </from>
                  <to>
                    <xdr:col>13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8" r:id="rId162" name="Check Box 158">
              <controlPr defaultSize="0" autoFill="0" autoLine="0" autoPict="0">
                <anchor moveWithCells="1">
                  <from>
                    <xdr:col>6</xdr:col>
                    <xdr:colOff>38100</xdr:colOff>
                    <xdr:row>108</xdr:row>
                    <xdr:rowOff>28575</xdr:rowOff>
                  </from>
                  <to>
                    <xdr:col>6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9" r:id="rId163" name="Check Box 159">
              <controlPr defaultSize="0" autoFill="0" autoLine="0" autoPict="0">
                <anchor moveWithCells="1">
                  <from>
                    <xdr:col>20</xdr:col>
                    <xdr:colOff>38100</xdr:colOff>
                    <xdr:row>108</xdr:row>
                    <xdr:rowOff>28575</xdr:rowOff>
                  </from>
                  <to>
                    <xdr:col>20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0" r:id="rId164" name="Check Box 160">
              <controlPr defaultSize="0" autoFill="0" autoLine="0" autoPict="0">
                <anchor moveWithCells="1">
                  <from>
                    <xdr:col>13</xdr:col>
                    <xdr:colOff>38100</xdr:colOff>
                    <xdr:row>108</xdr:row>
                    <xdr:rowOff>28575</xdr:rowOff>
                  </from>
                  <to>
                    <xdr:col>13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1" r:id="rId165" name="Check Box 161">
              <controlPr defaultSize="0" autoFill="0" autoLine="0" autoPict="0">
                <anchor moveWithCells="1">
                  <from>
                    <xdr:col>20</xdr:col>
                    <xdr:colOff>38100</xdr:colOff>
                    <xdr:row>108</xdr:row>
                    <xdr:rowOff>28575</xdr:rowOff>
                  </from>
                  <to>
                    <xdr:col>20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2" r:id="rId166" name="Check Box 162">
              <controlPr defaultSize="0" autoFill="0" autoLine="0" autoPict="0">
                <anchor moveWithCells="1">
                  <from>
                    <xdr:col>6</xdr:col>
                    <xdr:colOff>38100</xdr:colOff>
                    <xdr:row>108</xdr:row>
                    <xdr:rowOff>28575</xdr:rowOff>
                  </from>
                  <to>
                    <xdr:col>6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3" r:id="rId167" name="Check Box 163">
              <controlPr defaultSize="0" autoFill="0" autoLine="0" autoPict="0">
                <anchor moveWithCells="1">
                  <from>
                    <xdr:col>13</xdr:col>
                    <xdr:colOff>38100</xdr:colOff>
                    <xdr:row>109</xdr:row>
                    <xdr:rowOff>28575</xdr:rowOff>
                  </from>
                  <to>
                    <xdr:col>13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4" r:id="rId168" name="Check Box 164">
              <controlPr defaultSize="0" autoFill="0" autoLine="0" autoPict="0">
                <anchor moveWithCells="1">
                  <from>
                    <xdr:col>20</xdr:col>
                    <xdr:colOff>38100</xdr:colOff>
                    <xdr:row>109</xdr:row>
                    <xdr:rowOff>28575</xdr:rowOff>
                  </from>
                  <to>
                    <xdr:col>20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5" r:id="rId169" name="Check Box 165">
              <controlPr defaultSize="0" autoFill="0" autoLine="0" autoPict="0">
                <anchor moveWithCells="1">
                  <from>
                    <xdr:col>13</xdr:col>
                    <xdr:colOff>38100</xdr:colOff>
                    <xdr:row>109</xdr:row>
                    <xdr:rowOff>28575</xdr:rowOff>
                  </from>
                  <to>
                    <xdr:col>13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6" r:id="rId170" name="Check Box 166">
              <controlPr defaultSize="0" autoFill="0" autoLine="0" autoPict="0">
                <anchor moveWithCells="1">
                  <from>
                    <xdr:col>20</xdr:col>
                    <xdr:colOff>38100</xdr:colOff>
                    <xdr:row>109</xdr:row>
                    <xdr:rowOff>28575</xdr:rowOff>
                  </from>
                  <to>
                    <xdr:col>20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7" r:id="rId171" name="Check Box 167">
              <controlPr defaultSize="0" autoFill="0" autoLine="0" autoPict="0">
                <anchor moveWithCells="1">
                  <from>
                    <xdr:col>13</xdr:col>
                    <xdr:colOff>38100</xdr:colOff>
                    <xdr:row>110</xdr:row>
                    <xdr:rowOff>28575</xdr:rowOff>
                  </from>
                  <to>
                    <xdr:col>13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8" r:id="rId172" name="Check Box 168">
              <controlPr defaultSize="0" autoFill="0" autoLine="0" autoPict="0">
                <anchor moveWithCells="1">
                  <from>
                    <xdr:col>20</xdr:col>
                    <xdr:colOff>38100</xdr:colOff>
                    <xdr:row>110</xdr:row>
                    <xdr:rowOff>28575</xdr:rowOff>
                  </from>
                  <to>
                    <xdr:col>20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9" r:id="rId173" name="Check Box 169">
              <controlPr defaultSize="0" autoFill="0" autoLine="0" autoPict="0">
                <anchor moveWithCells="1">
                  <from>
                    <xdr:col>13</xdr:col>
                    <xdr:colOff>38100</xdr:colOff>
                    <xdr:row>110</xdr:row>
                    <xdr:rowOff>28575</xdr:rowOff>
                  </from>
                  <to>
                    <xdr:col>13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0" r:id="rId174" name="Check Box 170">
              <controlPr defaultSize="0" autoFill="0" autoLine="0" autoPict="0">
                <anchor moveWithCells="1">
                  <from>
                    <xdr:col>20</xdr:col>
                    <xdr:colOff>38100</xdr:colOff>
                    <xdr:row>110</xdr:row>
                    <xdr:rowOff>28575</xdr:rowOff>
                  </from>
                  <to>
                    <xdr:col>20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1" r:id="rId175" name="Check Box 171">
              <controlPr defaultSize="0" autoFill="0" autoLine="0" autoPict="0">
                <anchor moveWithCells="1">
                  <from>
                    <xdr:col>6</xdr:col>
                    <xdr:colOff>9525</xdr:colOff>
                    <xdr:row>10</xdr:row>
                    <xdr:rowOff>57150</xdr:rowOff>
                  </from>
                  <to>
                    <xdr:col>6</xdr:col>
                    <xdr:colOff>209550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2" r:id="rId176" name="Check Box 172">
              <controlPr defaultSize="0" autoFill="0" autoLine="0" autoPict="0">
                <anchor moveWithCells="1">
                  <from>
                    <xdr:col>6</xdr:col>
                    <xdr:colOff>9525</xdr:colOff>
                    <xdr:row>11</xdr:row>
                    <xdr:rowOff>57150</xdr:rowOff>
                  </from>
                  <to>
                    <xdr:col>6</xdr:col>
                    <xdr:colOff>209550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3" r:id="rId177" name="Check Box 173">
              <controlPr defaultSize="0" autoFill="0" autoLine="0" autoPict="0">
                <anchor moveWithCells="1">
                  <from>
                    <xdr:col>6</xdr:col>
                    <xdr:colOff>9525</xdr:colOff>
                    <xdr:row>12</xdr:row>
                    <xdr:rowOff>57150</xdr:rowOff>
                  </from>
                  <to>
                    <xdr:col>6</xdr:col>
                    <xdr:colOff>209550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4" r:id="rId178" name="Check Box 174">
              <controlPr defaultSize="0" autoFill="0" autoLine="0" autoPict="0">
                <anchor moveWithCells="1">
                  <from>
                    <xdr:col>13</xdr:col>
                    <xdr:colOff>9525</xdr:colOff>
                    <xdr:row>10</xdr:row>
                    <xdr:rowOff>57150</xdr:rowOff>
                  </from>
                  <to>
                    <xdr:col>13</xdr:col>
                    <xdr:colOff>209550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5" r:id="rId179" name="Check Box 175">
              <controlPr defaultSize="0" autoFill="0" autoLine="0" autoPict="0">
                <anchor moveWithCells="1">
                  <from>
                    <xdr:col>24</xdr:col>
                    <xdr:colOff>0</xdr:colOff>
                    <xdr:row>60</xdr:row>
                    <xdr:rowOff>9525</xdr:rowOff>
                  </from>
                  <to>
                    <xdr:col>24</xdr:col>
                    <xdr:colOff>190500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6" r:id="rId180" name="Check Box 176">
              <controlPr defaultSize="0" autoFill="0" autoLine="0" autoPict="0">
                <anchor moveWithCells="1">
                  <from>
                    <xdr:col>27</xdr:col>
                    <xdr:colOff>19050</xdr:colOff>
                    <xdr:row>60</xdr:row>
                    <xdr:rowOff>9525</xdr:rowOff>
                  </from>
                  <to>
                    <xdr:col>27</xdr:col>
                    <xdr:colOff>209550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7" r:id="rId181" name="Check Box 177">
              <controlPr defaultSize="0" autoFill="0" autoLine="0" autoPict="0">
                <anchor moveWithCells="1">
                  <from>
                    <xdr:col>27</xdr:col>
                    <xdr:colOff>19050</xdr:colOff>
                    <xdr:row>61</xdr:row>
                    <xdr:rowOff>9525</xdr:rowOff>
                  </from>
                  <to>
                    <xdr:col>27</xdr:col>
                    <xdr:colOff>209550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8" r:id="rId182" name="Check Box 178">
              <controlPr defaultSize="0" autoFill="0" autoLine="0" autoPict="0">
                <anchor moveWithCells="1">
                  <from>
                    <xdr:col>24</xdr:col>
                    <xdr:colOff>0</xdr:colOff>
                    <xdr:row>62</xdr:row>
                    <xdr:rowOff>9525</xdr:rowOff>
                  </from>
                  <to>
                    <xdr:col>24</xdr:col>
                    <xdr:colOff>190500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9" r:id="rId183" name="Check Box 179">
              <controlPr defaultSize="0" autoFill="0" autoLine="0" autoPict="0">
                <anchor moveWithCells="1">
                  <from>
                    <xdr:col>27</xdr:col>
                    <xdr:colOff>19050</xdr:colOff>
                    <xdr:row>62</xdr:row>
                    <xdr:rowOff>9525</xdr:rowOff>
                  </from>
                  <to>
                    <xdr:col>27</xdr:col>
                    <xdr:colOff>209550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0" r:id="rId184" name="Check Box 180">
              <controlPr defaultSize="0" autoFill="0" autoLine="0" autoPict="0">
                <anchor moveWithCells="1">
                  <from>
                    <xdr:col>24</xdr:col>
                    <xdr:colOff>0</xdr:colOff>
                    <xdr:row>61</xdr:row>
                    <xdr:rowOff>9525</xdr:rowOff>
                  </from>
                  <to>
                    <xdr:col>24</xdr:col>
                    <xdr:colOff>190500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1" r:id="rId185" name="Check Box 181">
              <controlPr defaultSize="0" autoFill="0" autoLine="0" autoPict="0">
                <anchor moveWithCells="1">
                  <from>
                    <xdr:col>13</xdr:col>
                    <xdr:colOff>9525</xdr:colOff>
                    <xdr:row>11</xdr:row>
                    <xdr:rowOff>19050</xdr:rowOff>
                  </from>
                  <to>
                    <xdr:col>13</xdr:col>
                    <xdr:colOff>238125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2" r:id="rId186" name="Check Box 182">
              <controlPr defaultSize="0" autoFill="0" autoLine="0" autoPict="0">
                <anchor moveWithCells="1">
                  <from>
                    <xdr:col>13</xdr:col>
                    <xdr:colOff>38100</xdr:colOff>
                    <xdr:row>16</xdr:row>
                    <xdr:rowOff>28575</xdr:rowOff>
                  </from>
                  <to>
                    <xdr:col>13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3" r:id="rId187" name="Check Box 183">
              <controlPr defaultSize="0" autoFill="0" autoLine="0" autoPict="0">
                <anchor moveWithCells="1">
                  <from>
                    <xdr:col>13</xdr:col>
                    <xdr:colOff>38100</xdr:colOff>
                    <xdr:row>17</xdr:row>
                    <xdr:rowOff>19050</xdr:rowOff>
                  </from>
                  <to>
                    <xdr:col>13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4" r:id="rId188" name="Check Box 184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20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5" r:id="rId189" name="Check Box 185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20</xdr:col>
                    <xdr:colOff>276225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6" r:id="rId190" name="Check Box 186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20</xdr:col>
                    <xdr:colOff>276225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7" r:id="rId191" name="Check Box 187">
              <controlPr defaultSize="0" autoFill="0" autoLine="0" autoPict="0">
                <anchor moveWithCells="1">
                  <from>
                    <xdr:col>27</xdr:col>
                    <xdr:colOff>38100</xdr:colOff>
                    <xdr:row>16</xdr:row>
                    <xdr:rowOff>28575</xdr:rowOff>
                  </from>
                  <to>
                    <xdr:col>27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8" r:id="rId192" name="Check Box 188">
              <controlPr defaultSize="0" autoFill="0" autoLine="0" autoPict="0">
                <anchor moveWithCells="1">
                  <from>
                    <xdr:col>27</xdr:col>
                    <xdr:colOff>38100</xdr:colOff>
                    <xdr:row>17</xdr:row>
                    <xdr:rowOff>28575</xdr:rowOff>
                  </from>
                  <to>
                    <xdr:col>27</xdr:col>
                    <xdr:colOff>276225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9" r:id="rId193" name="Check Box 189">
              <controlPr defaultSize="0" autoFill="0" autoLine="0" autoPict="0">
                <anchor moveWithCells="1">
                  <from>
                    <xdr:col>20</xdr:col>
                    <xdr:colOff>38100</xdr:colOff>
                    <xdr:row>20</xdr:row>
                    <xdr:rowOff>28575</xdr:rowOff>
                  </from>
                  <to>
                    <xdr:col>20</xdr:col>
                    <xdr:colOff>276225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0" r:id="rId194" name="Check Box 190">
              <controlPr defaultSize="0" autoFill="0" autoLine="0" autoPict="0">
                <anchor moveWithCells="1">
                  <from>
                    <xdr:col>20</xdr:col>
                    <xdr:colOff>38100</xdr:colOff>
                    <xdr:row>21</xdr:row>
                    <xdr:rowOff>28575</xdr:rowOff>
                  </from>
                  <to>
                    <xdr:col>20</xdr:col>
                    <xdr:colOff>276225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1" r:id="rId195" name="Check Box 191">
              <controlPr defaultSize="0" autoFill="0" autoLine="0" autoPict="0">
                <anchor moveWithCells="1">
                  <from>
                    <xdr:col>6</xdr:col>
                    <xdr:colOff>38100</xdr:colOff>
                    <xdr:row>26</xdr:row>
                    <xdr:rowOff>28575</xdr:rowOff>
                  </from>
                  <to>
                    <xdr:col>6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2" r:id="rId196" name="Check Box 192">
              <controlPr defaultSize="0" autoFill="0" autoLine="0" autoPict="0">
                <anchor moveWithCells="1">
                  <from>
                    <xdr:col>6</xdr:col>
                    <xdr:colOff>38100</xdr:colOff>
                    <xdr:row>27</xdr:row>
                    <xdr:rowOff>28575</xdr:rowOff>
                  </from>
                  <to>
                    <xdr:col>6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3" r:id="rId197" name="Check Box 193">
              <controlPr defaultSize="0" autoFill="0" autoLine="0" autoPict="0">
                <anchor moveWithCells="1">
                  <from>
                    <xdr:col>6</xdr:col>
                    <xdr:colOff>38100</xdr:colOff>
                    <xdr:row>28</xdr:row>
                    <xdr:rowOff>28575</xdr:rowOff>
                  </from>
                  <to>
                    <xdr:col>6</xdr:col>
                    <xdr:colOff>276225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4" r:id="rId198" name="Check Box 194">
              <controlPr defaultSize="0" autoFill="0" autoLine="0" autoPict="0">
                <anchor moveWithCells="1">
                  <from>
                    <xdr:col>13</xdr:col>
                    <xdr:colOff>38100</xdr:colOff>
                    <xdr:row>26</xdr:row>
                    <xdr:rowOff>28575</xdr:rowOff>
                  </from>
                  <to>
                    <xdr:col>13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5" r:id="rId199" name="Check Box 195">
              <controlPr defaultSize="0" autoFill="0" autoLine="0" autoPict="0">
                <anchor moveWithCells="1">
                  <from>
                    <xdr:col>13</xdr:col>
                    <xdr:colOff>38100</xdr:colOff>
                    <xdr:row>27</xdr:row>
                    <xdr:rowOff>28575</xdr:rowOff>
                  </from>
                  <to>
                    <xdr:col>13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6" r:id="rId200" name="Check Box 196">
              <controlPr defaultSize="0" autoFill="0" autoLine="0" autoPict="0">
                <anchor moveWithCells="1">
                  <from>
                    <xdr:col>6</xdr:col>
                    <xdr:colOff>38100</xdr:colOff>
                    <xdr:row>16</xdr:row>
                    <xdr:rowOff>28575</xdr:rowOff>
                  </from>
                  <to>
                    <xdr:col>6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7" r:id="rId201" name="Check Box 197">
              <controlPr defaultSize="0" autoFill="0" autoLine="0" autoPict="0">
                <anchor moveWithCells="1">
                  <from>
                    <xdr:col>6</xdr:col>
                    <xdr:colOff>38100</xdr:colOff>
                    <xdr:row>17</xdr:row>
                    <xdr:rowOff>28575</xdr:rowOff>
                  </from>
                  <to>
                    <xdr:col>6</xdr:col>
                    <xdr:colOff>276225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8" r:id="rId202" name="Check Box 198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28575</xdr:rowOff>
                  </from>
                  <to>
                    <xdr:col>6</xdr:col>
                    <xdr:colOff>276225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9" r:id="rId203" name="Check Box 199">
              <controlPr defaultSize="0" autoFill="0" autoLine="0" autoPict="0">
                <anchor moveWithCells="1">
                  <from>
                    <xdr:col>6</xdr:col>
                    <xdr:colOff>38100</xdr:colOff>
                    <xdr:row>20</xdr:row>
                    <xdr:rowOff>28575</xdr:rowOff>
                  </from>
                  <to>
                    <xdr:col>6</xdr:col>
                    <xdr:colOff>276225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0" r:id="rId204" name="Check Box 200">
              <controlPr defaultSize="0" autoFill="0" autoLine="0" autoPict="0">
                <anchor moveWithCells="1">
                  <from>
                    <xdr:col>6</xdr:col>
                    <xdr:colOff>38100</xdr:colOff>
                    <xdr:row>21</xdr:row>
                    <xdr:rowOff>28575</xdr:rowOff>
                  </from>
                  <to>
                    <xdr:col>6</xdr:col>
                    <xdr:colOff>276225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1" r:id="rId205" name="Check Box 201">
              <controlPr defaultSize="0" autoFill="0" autoLine="0" autoPict="0">
                <anchor moveWithCells="1">
                  <from>
                    <xdr:col>20</xdr:col>
                    <xdr:colOff>38100</xdr:colOff>
                    <xdr:row>26</xdr:row>
                    <xdr:rowOff>28575</xdr:rowOff>
                  </from>
                  <to>
                    <xdr:col>20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2" r:id="rId206" name="Check Box 202">
              <controlPr defaultSize="0" autoFill="0" autoLine="0" autoPict="0">
                <anchor moveWithCells="1">
                  <from>
                    <xdr:col>20</xdr:col>
                    <xdr:colOff>38100</xdr:colOff>
                    <xdr:row>27</xdr:row>
                    <xdr:rowOff>28575</xdr:rowOff>
                  </from>
                  <to>
                    <xdr:col>20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3" r:id="rId207" name="Check Box 203">
              <controlPr defaultSize="0" autoFill="0" autoLine="0" autoPict="0">
                <anchor moveWithCells="1">
                  <from>
                    <xdr:col>20</xdr:col>
                    <xdr:colOff>38100</xdr:colOff>
                    <xdr:row>28</xdr:row>
                    <xdr:rowOff>28575</xdr:rowOff>
                  </from>
                  <to>
                    <xdr:col>20</xdr:col>
                    <xdr:colOff>276225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4" r:id="rId208" name="Check Box 204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28575</xdr:rowOff>
                  </from>
                  <to>
                    <xdr:col>20</xdr:col>
                    <xdr:colOff>276225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5" r:id="rId209" name="Check Box 205">
              <controlPr defaultSize="0" autoFill="0" autoLine="0" autoPict="0">
                <anchor moveWithCells="1">
                  <from>
                    <xdr:col>20</xdr:col>
                    <xdr:colOff>38100</xdr:colOff>
                    <xdr:row>31</xdr:row>
                    <xdr:rowOff>28575</xdr:rowOff>
                  </from>
                  <to>
                    <xdr:col>20</xdr:col>
                    <xdr:colOff>276225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6" r:id="rId210" name="Check Box 206">
              <controlPr defaultSize="0" autoFill="0" autoLine="0" autoPict="0">
                <anchor moveWithCells="1">
                  <from>
                    <xdr:col>6</xdr:col>
                    <xdr:colOff>38100</xdr:colOff>
                    <xdr:row>30</xdr:row>
                    <xdr:rowOff>28575</xdr:rowOff>
                  </from>
                  <to>
                    <xdr:col>6</xdr:col>
                    <xdr:colOff>276225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7" r:id="rId211" name="Check Box 207">
              <controlPr defaultSize="0" autoFill="0" autoLine="0" autoPict="0">
                <anchor moveWithCells="1">
                  <from>
                    <xdr:col>6</xdr:col>
                    <xdr:colOff>38100</xdr:colOff>
                    <xdr:row>31</xdr:row>
                    <xdr:rowOff>28575</xdr:rowOff>
                  </from>
                  <to>
                    <xdr:col>6</xdr:col>
                    <xdr:colOff>276225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8" r:id="rId212" name="Check Box 208">
              <controlPr defaultSize="0" autoFill="0" autoLine="0" autoPict="0">
                <anchor moveWithCells="1">
                  <from>
                    <xdr:col>27</xdr:col>
                    <xdr:colOff>38100</xdr:colOff>
                    <xdr:row>26</xdr:row>
                    <xdr:rowOff>28575</xdr:rowOff>
                  </from>
                  <to>
                    <xdr:col>27</xdr:col>
                    <xdr:colOff>276225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9" r:id="rId213" name="Check Box 209">
              <controlPr defaultSize="0" autoFill="0" autoLine="0" autoPict="0">
                <anchor moveWithCells="1">
                  <from>
                    <xdr:col>27</xdr:col>
                    <xdr:colOff>38100</xdr:colOff>
                    <xdr:row>27</xdr:row>
                    <xdr:rowOff>28575</xdr:rowOff>
                  </from>
                  <to>
                    <xdr:col>27</xdr:col>
                    <xdr:colOff>276225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0" r:id="rId214" name="Check Box 210">
              <controlPr defaultSize="0" autoFill="0" autoLine="0" autoPict="0">
                <anchor moveWithCells="1">
                  <from>
                    <xdr:col>6</xdr:col>
                    <xdr:colOff>38100</xdr:colOff>
                    <xdr:row>42</xdr:row>
                    <xdr:rowOff>28575</xdr:rowOff>
                  </from>
                  <to>
                    <xdr:col>6</xdr:col>
                    <xdr:colOff>276225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1" r:id="rId215" name="Check Box 211">
              <controlPr defaultSize="0" autoFill="0" autoLine="0" autoPict="0">
                <anchor moveWithCells="1">
                  <from>
                    <xdr:col>6</xdr:col>
                    <xdr:colOff>38100</xdr:colOff>
                    <xdr:row>43</xdr:row>
                    <xdr:rowOff>28575</xdr:rowOff>
                  </from>
                  <to>
                    <xdr:col>6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2" r:id="rId216" name="Check Box 212">
              <controlPr defaultSize="0" autoFill="0" autoLine="0" autoPict="0">
                <anchor moveWithCells="1">
                  <from>
                    <xdr:col>6</xdr:col>
                    <xdr:colOff>38100</xdr:colOff>
                    <xdr:row>44</xdr:row>
                    <xdr:rowOff>28575</xdr:rowOff>
                  </from>
                  <to>
                    <xdr:col>6</xdr:col>
                    <xdr:colOff>276225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3" r:id="rId217" name="Check Box 213">
              <controlPr defaultSize="0" autoFill="0" autoLine="0" autoPict="0">
                <anchor moveWithCells="1">
                  <from>
                    <xdr:col>6</xdr:col>
                    <xdr:colOff>38100</xdr:colOff>
                    <xdr:row>45</xdr:row>
                    <xdr:rowOff>28575</xdr:rowOff>
                  </from>
                  <to>
                    <xdr:col>6</xdr:col>
                    <xdr:colOff>276225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4" r:id="rId218" name="Check Box 214">
              <controlPr defaultSize="0" autoFill="0" autoLine="0" autoPict="0">
                <anchor moveWithCells="1">
                  <from>
                    <xdr:col>13</xdr:col>
                    <xdr:colOff>38100</xdr:colOff>
                    <xdr:row>42</xdr:row>
                    <xdr:rowOff>28575</xdr:rowOff>
                  </from>
                  <to>
                    <xdr:col>13</xdr:col>
                    <xdr:colOff>276225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5" r:id="rId219" name="Check Box 215">
              <controlPr defaultSize="0" autoFill="0" autoLine="0" autoPict="0">
                <anchor moveWithCells="1">
                  <from>
                    <xdr:col>13</xdr:col>
                    <xdr:colOff>38100</xdr:colOff>
                    <xdr:row>43</xdr:row>
                    <xdr:rowOff>28575</xdr:rowOff>
                  </from>
                  <to>
                    <xdr:col>13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6" r:id="rId220" name="Check Box 216">
              <controlPr defaultSize="0" autoFill="0" autoLine="0" autoPict="0">
                <anchor moveWithCells="1">
                  <from>
                    <xdr:col>13</xdr:col>
                    <xdr:colOff>38100</xdr:colOff>
                    <xdr:row>44</xdr:row>
                    <xdr:rowOff>28575</xdr:rowOff>
                  </from>
                  <to>
                    <xdr:col>13</xdr:col>
                    <xdr:colOff>276225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7" r:id="rId221" name="Check Box 217">
              <controlPr defaultSize="0" autoFill="0" autoLine="0" autoPict="0">
                <anchor moveWithCells="1">
                  <from>
                    <xdr:col>13</xdr:col>
                    <xdr:colOff>38100</xdr:colOff>
                    <xdr:row>45</xdr:row>
                    <xdr:rowOff>28575</xdr:rowOff>
                  </from>
                  <to>
                    <xdr:col>13</xdr:col>
                    <xdr:colOff>276225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8" r:id="rId222" name="Check Box 218">
              <controlPr defaultSize="0" autoFill="0" autoLine="0" autoPict="0">
                <anchor moveWithCells="1">
                  <from>
                    <xdr:col>13</xdr:col>
                    <xdr:colOff>38100</xdr:colOff>
                    <xdr:row>47</xdr:row>
                    <xdr:rowOff>28575</xdr:rowOff>
                  </from>
                  <to>
                    <xdr:col>13</xdr:col>
                    <xdr:colOff>276225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9" r:id="rId223" name="Check Box 219">
              <controlPr defaultSize="0" autoFill="0" autoLine="0" autoPict="0">
                <anchor moveWithCells="1">
                  <from>
                    <xdr:col>13</xdr:col>
                    <xdr:colOff>38100</xdr:colOff>
                    <xdr:row>48</xdr:row>
                    <xdr:rowOff>28575</xdr:rowOff>
                  </from>
                  <to>
                    <xdr:col>13</xdr:col>
                    <xdr:colOff>276225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0" r:id="rId224" name="Check Box 220">
              <controlPr defaultSize="0" autoFill="0" autoLine="0" autoPict="0">
                <anchor moveWithCells="1">
                  <from>
                    <xdr:col>13</xdr:col>
                    <xdr:colOff>38100</xdr:colOff>
                    <xdr:row>49</xdr:row>
                    <xdr:rowOff>28575</xdr:rowOff>
                  </from>
                  <to>
                    <xdr:col>13</xdr:col>
                    <xdr:colOff>276225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1" r:id="rId225" name="Check Box 221">
              <controlPr defaultSize="0" autoFill="0" autoLine="0" autoPict="0">
                <anchor moveWithCells="1">
                  <from>
                    <xdr:col>13</xdr:col>
                    <xdr:colOff>38100</xdr:colOff>
                    <xdr:row>50</xdr:row>
                    <xdr:rowOff>28575</xdr:rowOff>
                  </from>
                  <to>
                    <xdr:col>13</xdr:col>
                    <xdr:colOff>276225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2" r:id="rId226" name="Check Box 222">
              <controlPr defaultSize="0" autoFill="0" autoLine="0" autoPict="0">
                <anchor moveWithCells="1">
                  <from>
                    <xdr:col>13</xdr:col>
                    <xdr:colOff>38100</xdr:colOff>
                    <xdr:row>51</xdr:row>
                    <xdr:rowOff>28575</xdr:rowOff>
                  </from>
                  <to>
                    <xdr:col>13</xdr:col>
                    <xdr:colOff>276225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3" r:id="rId227" name="Check Box 223">
              <controlPr defaultSize="0" autoFill="0" autoLine="0" autoPict="0">
                <anchor moveWithCells="1">
                  <from>
                    <xdr:col>13</xdr:col>
                    <xdr:colOff>38100</xdr:colOff>
                    <xdr:row>52</xdr:row>
                    <xdr:rowOff>28575</xdr:rowOff>
                  </from>
                  <to>
                    <xdr:col>13</xdr:col>
                    <xdr:colOff>276225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4" r:id="rId228" name="Check Box 224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28575</xdr:rowOff>
                  </from>
                  <to>
                    <xdr:col>20</xdr:col>
                    <xdr:colOff>276225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5" r:id="rId229" name="Check Box 225">
              <controlPr defaultSize="0" autoFill="0" autoLine="0" autoPict="0">
                <anchor moveWithCells="1">
                  <from>
                    <xdr:col>20</xdr:col>
                    <xdr:colOff>38100</xdr:colOff>
                    <xdr:row>43</xdr:row>
                    <xdr:rowOff>28575</xdr:rowOff>
                  </from>
                  <to>
                    <xdr:col>20</xdr:col>
                    <xdr:colOff>276225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6" r:id="rId230" name="Check Box 226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28575</xdr:rowOff>
                  </from>
                  <to>
                    <xdr:col>20</xdr:col>
                    <xdr:colOff>276225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7" r:id="rId231" name="Check Box 227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28575</xdr:rowOff>
                  </from>
                  <to>
                    <xdr:col>20</xdr:col>
                    <xdr:colOff>276225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8" r:id="rId232" name="Check Box 228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28575</xdr:rowOff>
                  </from>
                  <to>
                    <xdr:col>20</xdr:col>
                    <xdr:colOff>276225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9" r:id="rId233" name="Check Box 229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28575</xdr:rowOff>
                  </from>
                  <to>
                    <xdr:col>20</xdr:col>
                    <xdr:colOff>276225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0" r:id="rId234" name="Check Box 230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28575</xdr:rowOff>
                  </from>
                  <to>
                    <xdr:col>20</xdr:col>
                    <xdr:colOff>276225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1" r:id="rId235" name="Check Box 231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28575</xdr:rowOff>
                  </from>
                  <to>
                    <xdr:col>20</xdr:col>
                    <xdr:colOff>276225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2" r:id="rId236" name="Check Box 232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28575</xdr:rowOff>
                  </from>
                  <to>
                    <xdr:col>20</xdr:col>
                    <xdr:colOff>276225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3" r:id="rId237" name="Check Box 233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28575</xdr:rowOff>
                  </from>
                  <to>
                    <xdr:col>20</xdr:col>
                    <xdr:colOff>276225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4" r:id="rId238" name="Check Box 234">
              <controlPr defaultSize="0" autoFill="0" autoLine="0" autoPict="0">
                <anchor moveWithCells="1">
                  <from>
                    <xdr:col>13</xdr:col>
                    <xdr:colOff>38100</xdr:colOff>
                    <xdr:row>70</xdr:row>
                    <xdr:rowOff>28575</xdr:rowOff>
                  </from>
                  <to>
                    <xdr:col>13</xdr:col>
                    <xdr:colOff>276225</xdr:colOff>
                    <xdr:row>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5" r:id="rId239" name="Check Box 235">
              <controlPr defaultSize="0" autoFill="0" autoLine="0" autoPict="0">
                <anchor moveWithCells="1">
                  <from>
                    <xdr:col>13</xdr:col>
                    <xdr:colOff>38100</xdr:colOff>
                    <xdr:row>71</xdr:row>
                    <xdr:rowOff>28575</xdr:rowOff>
                  </from>
                  <to>
                    <xdr:col>13</xdr:col>
                    <xdr:colOff>276225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6" r:id="rId240" name="Check Box 236">
              <controlPr defaultSize="0" autoFill="0" autoLine="0" autoPict="0">
                <anchor moveWithCells="1">
                  <from>
                    <xdr:col>13</xdr:col>
                    <xdr:colOff>38100</xdr:colOff>
                    <xdr:row>73</xdr:row>
                    <xdr:rowOff>28575</xdr:rowOff>
                  </from>
                  <to>
                    <xdr:col>13</xdr:col>
                    <xdr:colOff>276225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7" r:id="rId241" name="Check Box 237">
              <controlPr defaultSize="0" autoFill="0" autoLine="0" autoPict="0">
                <anchor moveWithCells="1">
                  <from>
                    <xdr:col>13</xdr:col>
                    <xdr:colOff>38100</xdr:colOff>
                    <xdr:row>74</xdr:row>
                    <xdr:rowOff>28575</xdr:rowOff>
                  </from>
                  <to>
                    <xdr:col>13</xdr:col>
                    <xdr:colOff>276225</xdr:colOff>
                    <xdr:row>74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8" r:id="rId242" name="Check Box 238">
              <controlPr defaultSize="0" autoFill="0" autoLine="0" autoPict="0">
                <anchor moveWithCells="1">
                  <from>
                    <xdr:col>13</xdr:col>
                    <xdr:colOff>38100</xdr:colOff>
                    <xdr:row>76</xdr:row>
                    <xdr:rowOff>28575</xdr:rowOff>
                  </from>
                  <to>
                    <xdr:col>13</xdr:col>
                    <xdr:colOff>276225</xdr:colOff>
                    <xdr:row>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9" r:id="rId243" name="Check Box 239">
              <controlPr defaultSize="0" autoFill="0" autoLine="0" autoPict="0">
                <anchor moveWithCells="1">
                  <from>
                    <xdr:col>13</xdr:col>
                    <xdr:colOff>38100</xdr:colOff>
                    <xdr:row>77</xdr:row>
                    <xdr:rowOff>28575</xdr:rowOff>
                  </from>
                  <to>
                    <xdr:col>13</xdr:col>
                    <xdr:colOff>276225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0" r:id="rId244" name="Check Box 240">
              <controlPr defaultSize="0" autoFill="0" autoLine="0" autoPict="0">
                <anchor moveWithCells="1">
                  <from>
                    <xdr:col>20</xdr:col>
                    <xdr:colOff>38100</xdr:colOff>
                    <xdr:row>70</xdr:row>
                    <xdr:rowOff>28575</xdr:rowOff>
                  </from>
                  <to>
                    <xdr:col>20</xdr:col>
                    <xdr:colOff>276225</xdr:colOff>
                    <xdr:row>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1" r:id="rId245" name="Check Box 241">
              <controlPr defaultSize="0" autoFill="0" autoLine="0" autoPict="0">
                <anchor moveWithCells="1">
                  <from>
                    <xdr:col>20</xdr:col>
                    <xdr:colOff>38100</xdr:colOff>
                    <xdr:row>71</xdr:row>
                    <xdr:rowOff>28575</xdr:rowOff>
                  </from>
                  <to>
                    <xdr:col>20</xdr:col>
                    <xdr:colOff>276225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2" r:id="rId246" name="Check Box 242">
              <controlPr defaultSize="0" autoFill="0" autoLine="0" autoPict="0">
                <anchor moveWithCells="1">
                  <from>
                    <xdr:col>20</xdr:col>
                    <xdr:colOff>38100</xdr:colOff>
                    <xdr:row>73</xdr:row>
                    <xdr:rowOff>28575</xdr:rowOff>
                  </from>
                  <to>
                    <xdr:col>20</xdr:col>
                    <xdr:colOff>276225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3" r:id="rId247" name="Check Box 243">
              <controlPr defaultSize="0" autoFill="0" autoLine="0" autoPict="0">
                <anchor moveWithCells="1">
                  <from>
                    <xdr:col>20</xdr:col>
                    <xdr:colOff>38100</xdr:colOff>
                    <xdr:row>74</xdr:row>
                    <xdr:rowOff>28575</xdr:rowOff>
                  </from>
                  <to>
                    <xdr:col>20</xdr:col>
                    <xdr:colOff>276225</xdr:colOff>
                    <xdr:row>74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4" r:id="rId248" name="Check Box 244">
              <controlPr defaultSize="0" autoFill="0" autoLine="0" autoPict="0">
                <anchor moveWithCells="1">
                  <from>
                    <xdr:col>20</xdr:col>
                    <xdr:colOff>38100</xdr:colOff>
                    <xdr:row>76</xdr:row>
                    <xdr:rowOff>28575</xdr:rowOff>
                  </from>
                  <to>
                    <xdr:col>20</xdr:col>
                    <xdr:colOff>276225</xdr:colOff>
                    <xdr:row>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5" r:id="rId249" name="Check Box 245">
              <controlPr defaultSize="0" autoFill="0" autoLine="0" autoPict="0">
                <anchor moveWithCells="1">
                  <from>
                    <xdr:col>20</xdr:col>
                    <xdr:colOff>38100</xdr:colOff>
                    <xdr:row>77</xdr:row>
                    <xdr:rowOff>28575</xdr:rowOff>
                  </from>
                  <to>
                    <xdr:col>20</xdr:col>
                    <xdr:colOff>276225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6" r:id="rId250" name="Check Box 246">
              <controlPr defaultSize="0" autoFill="0" autoLine="0" autoPict="0">
                <anchor moveWithCells="1">
                  <from>
                    <xdr:col>6</xdr:col>
                    <xdr:colOff>38100</xdr:colOff>
                    <xdr:row>73</xdr:row>
                    <xdr:rowOff>28575</xdr:rowOff>
                  </from>
                  <to>
                    <xdr:col>6</xdr:col>
                    <xdr:colOff>276225</xdr:colOff>
                    <xdr:row>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7" r:id="rId251" name="Check Box 247">
              <controlPr defaultSize="0" autoFill="0" autoLine="0" autoPict="0">
                <anchor moveWithCells="1">
                  <from>
                    <xdr:col>13</xdr:col>
                    <xdr:colOff>38100</xdr:colOff>
                    <xdr:row>89</xdr:row>
                    <xdr:rowOff>28575</xdr:rowOff>
                  </from>
                  <to>
                    <xdr:col>13</xdr:col>
                    <xdr:colOff>276225</xdr:colOff>
                    <xdr:row>89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8" r:id="rId252" name="Check Box 248">
              <controlPr defaultSize="0" autoFill="0" autoLine="0" autoPict="0">
                <anchor moveWithCells="1">
                  <from>
                    <xdr:col>13</xdr:col>
                    <xdr:colOff>38100</xdr:colOff>
                    <xdr:row>90</xdr:row>
                    <xdr:rowOff>28575</xdr:rowOff>
                  </from>
                  <to>
                    <xdr:col>13</xdr:col>
                    <xdr:colOff>276225</xdr:colOff>
                    <xdr:row>90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9" r:id="rId253" name="Check Box 249">
              <controlPr defaultSize="0" autoFill="0" autoLine="0" autoPict="0">
                <anchor moveWithCells="1">
                  <from>
                    <xdr:col>13</xdr:col>
                    <xdr:colOff>38100</xdr:colOff>
                    <xdr:row>91</xdr:row>
                    <xdr:rowOff>28575</xdr:rowOff>
                  </from>
                  <to>
                    <xdr:col>13</xdr:col>
                    <xdr:colOff>276225</xdr:colOff>
                    <xdr:row>91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0" r:id="rId254" name="Check Box 250">
              <controlPr defaultSize="0" autoFill="0" autoLine="0" autoPict="0">
                <anchor moveWithCells="1">
                  <from>
                    <xdr:col>13</xdr:col>
                    <xdr:colOff>38100</xdr:colOff>
                    <xdr:row>92</xdr:row>
                    <xdr:rowOff>28575</xdr:rowOff>
                  </from>
                  <to>
                    <xdr:col>13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1" r:id="rId255" name="Check Box 251">
              <controlPr defaultSize="0" autoFill="0" autoLine="0" autoPict="0">
                <anchor moveWithCells="1">
                  <from>
                    <xdr:col>13</xdr:col>
                    <xdr:colOff>38100</xdr:colOff>
                    <xdr:row>93</xdr:row>
                    <xdr:rowOff>28575</xdr:rowOff>
                  </from>
                  <to>
                    <xdr:col>13</xdr:col>
                    <xdr:colOff>276225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2" r:id="rId256" name="Check Box 252">
              <controlPr defaultSize="0" autoFill="0" autoLine="0" autoPict="0">
                <anchor moveWithCells="1">
                  <from>
                    <xdr:col>13</xdr:col>
                    <xdr:colOff>38100</xdr:colOff>
                    <xdr:row>95</xdr:row>
                    <xdr:rowOff>28575</xdr:rowOff>
                  </from>
                  <to>
                    <xdr:col>13</xdr:col>
                    <xdr:colOff>276225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3" r:id="rId257" name="Check Box 253">
              <controlPr defaultSize="0" autoFill="0" autoLine="0" autoPict="0">
                <anchor moveWithCells="1">
                  <from>
                    <xdr:col>6</xdr:col>
                    <xdr:colOff>38100</xdr:colOff>
                    <xdr:row>92</xdr:row>
                    <xdr:rowOff>28575</xdr:rowOff>
                  </from>
                  <to>
                    <xdr:col>6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4" r:id="rId258" name="Check Box 254">
              <controlPr defaultSize="0" autoFill="0" autoLine="0" autoPict="0">
                <anchor moveWithCells="1">
                  <from>
                    <xdr:col>20</xdr:col>
                    <xdr:colOff>38100</xdr:colOff>
                    <xdr:row>89</xdr:row>
                    <xdr:rowOff>28575</xdr:rowOff>
                  </from>
                  <to>
                    <xdr:col>20</xdr:col>
                    <xdr:colOff>276225</xdr:colOff>
                    <xdr:row>89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5" r:id="rId259" name="Check Box 255">
              <controlPr defaultSize="0" autoFill="0" autoLine="0" autoPict="0">
                <anchor moveWithCells="1">
                  <from>
                    <xdr:col>20</xdr:col>
                    <xdr:colOff>38100</xdr:colOff>
                    <xdr:row>90</xdr:row>
                    <xdr:rowOff>28575</xdr:rowOff>
                  </from>
                  <to>
                    <xdr:col>20</xdr:col>
                    <xdr:colOff>276225</xdr:colOff>
                    <xdr:row>90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6" r:id="rId260" name="Check Box 256">
              <controlPr defaultSize="0" autoFill="0" autoLine="0" autoPict="0">
                <anchor moveWithCells="1">
                  <from>
                    <xdr:col>20</xdr:col>
                    <xdr:colOff>38100</xdr:colOff>
                    <xdr:row>91</xdr:row>
                    <xdr:rowOff>28575</xdr:rowOff>
                  </from>
                  <to>
                    <xdr:col>20</xdr:col>
                    <xdr:colOff>276225</xdr:colOff>
                    <xdr:row>91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7" r:id="rId261" name="Check Box 257">
              <controlPr defaultSize="0" autoFill="0" autoLine="0" autoPict="0">
                <anchor moveWithCells="1">
                  <from>
                    <xdr:col>20</xdr:col>
                    <xdr:colOff>38100</xdr:colOff>
                    <xdr:row>92</xdr:row>
                    <xdr:rowOff>28575</xdr:rowOff>
                  </from>
                  <to>
                    <xdr:col>20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8" r:id="rId262" name="Check Box 258">
              <controlPr defaultSize="0" autoFill="0" autoLine="0" autoPict="0">
                <anchor moveWithCells="1">
                  <from>
                    <xdr:col>20</xdr:col>
                    <xdr:colOff>38100</xdr:colOff>
                    <xdr:row>93</xdr:row>
                    <xdr:rowOff>28575</xdr:rowOff>
                  </from>
                  <to>
                    <xdr:col>20</xdr:col>
                    <xdr:colOff>276225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9" r:id="rId263" name="Check Box 259">
              <controlPr defaultSize="0" autoFill="0" autoLine="0" autoPict="0">
                <anchor moveWithCells="1">
                  <from>
                    <xdr:col>20</xdr:col>
                    <xdr:colOff>38100</xdr:colOff>
                    <xdr:row>95</xdr:row>
                    <xdr:rowOff>28575</xdr:rowOff>
                  </from>
                  <to>
                    <xdr:col>20</xdr:col>
                    <xdr:colOff>276225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0" r:id="rId264" name="Check Box 260">
              <controlPr defaultSize="0" autoFill="0" autoLine="0" autoPict="0">
                <anchor moveWithCells="1">
                  <from>
                    <xdr:col>6</xdr:col>
                    <xdr:colOff>38100</xdr:colOff>
                    <xdr:row>108</xdr:row>
                    <xdr:rowOff>28575</xdr:rowOff>
                  </from>
                  <to>
                    <xdr:col>6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1" r:id="rId265" name="Check Box 261">
              <controlPr defaultSize="0" autoFill="0" autoLine="0" autoPict="0">
                <anchor moveWithCells="1">
                  <from>
                    <xdr:col>13</xdr:col>
                    <xdr:colOff>38100</xdr:colOff>
                    <xdr:row>106</xdr:row>
                    <xdr:rowOff>28575</xdr:rowOff>
                  </from>
                  <to>
                    <xdr:col>13</xdr:col>
                    <xdr:colOff>276225</xdr:colOff>
                    <xdr:row>106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2" r:id="rId266" name="Check Box 262">
              <controlPr defaultSize="0" autoFill="0" autoLine="0" autoPict="0">
                <anchor moveWithCells="1">
                  <from>
                    <xdr:col>13</xdr:col>
                    <xdr:colOff>38100</xdr:colOff>
                    <xdr:row>108</xdr:row>
                    <xdr:rowOff>28575</xdr:rowOff>
                  </from>
                  <to>
                    <xdr:col>13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3" r:id="rId267" name="Check Box 263">
              <controlPr defaultSize="0" autoFill="0" autoLine="0" autoPict="0">
                <anchor moveWithCells="1">
                  <from>
                    <xdr:col>13</xdr:col>
                    <xdr:colOff>38100</xdr:colOff>
                    <xdr:row>109</xdr:row>
                    <xdr:rowOff>28575</xdr:rowOff>
                  </from>
                  <to>
                    <xdr:col>13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4" r:id="rId268" name="Check Box 264">
              <controlPr defaultSize="0" autoFill="0" autoLine="0" autoPict="0">
                <anchor moveWithCells="1">
                  <from>
                    <xdr:col>13</xdr:col>
                    <xdr:colOff>38100</xdr:colOff>
                    <xdr:row>110</xdr:row>
                    <xdr:rowOff>28575</xdr:rowOff>
                  </from>
                  <to>
                    <xdr:col>13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5" r:id="rId269" name="Check Box 265">
              <controlPr defaultSize="0" autoFill="0" autoLine="0" autoPict="0">
                <anchor moveWithCells="1">
                  <from>
                    <xdr:col>20</xdr:col>
                    <xdr:colOff>38100</xdr:colOff>
                    <xdr:row>106</xdr:row>
                    <xdr:rowOff>28575</xdr:rowOff>
                  </from>
                  <to>
                    <xdr:col>20</xdr:col>
                    <xdr:colOff>276225</xdr:colOff>
                    <xdr:row>106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6" r:id="rId270" name="Check Box 266">
              <controlPr defaultSize="0" autoFill="0" autoLine="0" autoPict="0">
                <anchor moveWithCells="1">
                  <from>
                    <xdr:col>20</xdr:col>
                    <xdr:colOff>38100</xdr:colOff>
                    <xdr:row>108</xdr:row>
                    <xdr:rowOff>28575</xdr:rowOff>
                  </from>
                  <to>
                    <xdr:col>20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7" r:id="rId271" name="Check Box 267">
              <controlPr defaultSize="0" autoFill="0" autoLine="0" autoPict="0">
                <anchor moveWithCells="1">
                  <from>
                    <xdr:col>20</xdr:col>
                    <xdr:colOff>38100</xdr:colOff>
                    <xdr:row>109</xdr:row>
                    <xdr:rowOff>28575</xdr:rowOff>
                  </from>
                  <to>
                    <xdr:col>20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8" r:id="rId272" name="Check Box 268">
              <controlPr defaultSize="0" autoFill="0" autoLine="0" autoPict="0">
                <anchor moveWithCells="1">
                  <from>
                    <xdr:col>20</xdr:col>
                    <xdr:colOff>38100</xdr:colOff>
                    <xdr:row>110</xdr:row>
                    <xdr:rowOff>28575</xdr:rowOff>
                  </from>
                  <to>
                    <xdr:col>20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9" r:id="rId273" name="Check Box 269">
              <controlPr defaultSize="0" autoFill="0" autoLine="0" autoPict="0">
                <anchor moveWithCells="1">
                  <from>
                    <xdr:col>6</xdr:col>
                    <xdr:colOff>38100</xdr:colOff>
                    <xdr:row>127</xdr:row>
                    <xdr:rowOff>28575</xdr:rowOff>
                  </from>
                  <to>
                    <xdr:col>6</xdr:col>
                    <xdr:colOff>276225</xdr:colOff>
                    <xdr:row>127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0" r:id="rId274" name="Check Box 270">
              <controlPr defaultSize="0" autoFill="0" autoLine="0" autoPict="0">
                <anchor moveWithCells="1">
                  <from>
                    <xdr:col>6</xdr:col>
                    <xdr:colOff>38100</xdr:colOff>
                    <xdr:row>129</xdr:row>
                    <xdr:rowOff>28575</xdr:rowOff>
                  </from>
                  <to>
                    <xdr:col>6</xdr:col>
                    <xdr:colOff>276225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1" r:id="rId275" name="Check Box 271">
              <controlPr defaultSize="0" autoFill="0" autoLine="0" autoPict="0">
                <anchor moveWithCells="1">
                  <from>
                    <xdr:col>6</xdr:col>
                    <xdr:colOff>38100</xdr:colOff>
                    <xdr:row>130</xdr:row>
                    <xdr:rowOff>28575</xdr:rowOff>
                  </from>
                  <to>
                    <xdr:col>6</xdr:col>
                    <xdr:colOff>276225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2" r:id="rId276" name="Check Box 272">
              <controlPr defaultSize="0" autoFill="0" autoLine="0" autoPict="0">
                <anchor moveWithCells="1">
                  <from>
                    <xdr:col>6</xdr:col>
                    <xdr:colOff>38100</xdr:colOff>
                    <xdr:row>133</xdr:row>
                    <xdr:rowOff>28575</xdr:rowOff>
                  </from>
                  <to>
                    <xdr:col>6</xdr:col>
                    <xdr:colOff>276225</xdr:colOff>
                    <xdr:row>133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3" r:id="rId277" name="Check Box 273">
              <controlPr defaultSize="0" autoFill="0" autoLine="0" autoPict="0">
                <anchor moveWithCells="1">
                  <from>
                    <xdr:col>6</xdr:col>
                    <xdr:colOff>38100</xdr:colOff>
                    <xdr:row>138</xdr:row>
                    <xdr:rowOff>28575</xdr:rowOff>
                  </from>
                  <to>
                    <xdr:col>6</xdr:col>
                    <xdr:colOff>276225</xdr:colOff>
                    <xdr:row>138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4" r:id="rId278" name="Check Box 274">
              <controlPr defaultSize="0" autoFill="0" autoLine="0" autoPict="0">
                <anchor moveWithCells="1">
                  <from>
                    <xdr:col>6</xdr:col>
                    <xdr:colOff>38100</xdr:colOff>
                    <xdr:row>141</xdr:row>
                    <xdr:rowOff>28575</xdr:rowOff>
                  </from>
                  <to>
                    <xdr:col>6</xdr:col>
                    <xdr:colOff>276225</xdr:colOff>
                    <xdr:row>141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5" r:id="rId279" name="Check Box 275">
              <controlPr defaultSize="0" autoFill="0" autoLine="0" autoPict="0">
                <anchor moveWithCells="1">
                  <from>
                    <xdr:col>6</xdr:col>
                    <xdr:colOff>38100</xdr:colOff>
                    <xdr:row>144</xdr:row>
                    <xdr:rowOff>28575</xdr:rowOff>
                  </from>
                  <to>
                    <xdr:col>6</xdr:col>
                    <xdr:colOff>276225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6" r:id="rId280" name="Check Box 276">
              <controlPr defaultSize="0" autoFill="0" autoLine="0" autoPict="0">
                <anchor moveWithCells="1">
                  <from>
                    <xdr:col>6</xdr:col>
                    <xdr:colOff>38100</xdr:colOff>
                    <xdr:row>145</xdr:row>
                    <xdr:rowOff>28575</xdr:rowOff>
                  </from>
                  <to>
                    <xdr:col>6</xdr:col>
                    <xdr:colOff>276225</xdr:colOff>
                    <xdr:row>145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7" r:id="rId281" name="Check Box 277">
              <controlPr defaultSize="0" autoFill="0" autoLine="0" autoPict="0">
                <anchor moveWithCells="1">
                  <from>
                    <xdr:col>13</xdr:col>
                    <xdr:colOff>38100</xdr:colOff>
                    <xdr:row>127</xdr:row>
                    <xdr:rowOff>28575</xdr:rowOff>
                  </from>
                  <to>
                    <xdr:col>13</xdr:col>
                    <xdr:colOff>276225</xdr:colOff>
                    <xdr:row>127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8" r:id="rId282" name="Check Box 278">
              <controlPr defaultSize="0" autoFill="0" autoLine="0" autoPict="0">
                <anchor moveWithCells="1">
                  <from>
                    <xdr:col>13</xdr:col>
                    <xdr:colOff>38100</xdr:colOff>
                    <xdr:row>129</xdr:row>
                    <xdr:rowOff>28575</xdr:rowOff>
                  </from>
                  <to>
                    <xdr:col>13</xdr:col>
                    <xdr:colOff>276225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9" r:id="rId283" name="Check Box 279">
              <controlPr defaultSize="0" autoFill="0" autoLine="0" autoPict="0">
                <anchor moveWithCells="1">
                  <from>
                    <xdr:col>13</xdr:col>
                    <xdr:colOff>38100</xdr:colOff>
                    <xdr:row>130</xdr:row>
                    <xdr:rowOff>28575</xdr:rowOff>
                  </from>
                  <to>
                    <xdr:col>13</xdr:col>
                    <xdr:colOff>276225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0" r:id="rId284" name="Check Box 280">
              <controlPr defaultSize="0" autoFill="0" autoLine="0" autoPict="0">
                <anchor moveWithCells="1">
                  <from>
                    <xdr:col>13</xdr:col>
                    <xdr:colOff>38100</xdr:colOff>
                    <xdr:row>133</xdr:row>
                    <xdr:rowOff>28575</xdr:rowOff>
                  </from>
                  <to>
                    <xdr:col>13</xdr:col>
                    <xdr:colOff>276225</xdr:colOff>
                    <xdr:row>133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1" r:id="rId285" name="Check Box 281">
              <controlPr defaultSize="0" autoFill="0" autoLine="0" autoPict="0">
                <anchor moveWithCells="1">
                  <from>
                    <xdr:col>13</xdr:col>
                    <xdr:colOff>38100</xdr:colOff>
                    <xdr:row>136</xdr:row>
                    <xdr:rowOff>28575</xdr:rowOff>
                  </from>
                  <to>
                    <xdr:col>13</xdr:col>
                    <xdr:colOff>276225</xdr:colOff>
                    <xdr:row>136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2" r:id="rId286" name="Check Box 282">
              <controlPr defaultSize="0" autoFill="0" autoLine="0" autoPict="0">
                <anchor moveWithCells="1">
                  <from>
                    <xdr:col>13</xdr:col>
                    <xdr:colOff>38100</xdr:colOff>
                    <xdr:row>138</xdr:row>
                    <xdr:rowOff>28575</xdr:rowOff>
                  </from>
                  <to>
                    <xdr:col>13</xdr:col>
                    <xdr:colOff>276225</xdr:colOff>
                    <xdr:row>138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3" r:id="rId287" name="Check Box 283">
              <controlPr defaultSize="0" autoFill="0" autoLine="0" autoPict="0">
                <anchor moveWithCells="1">
                  <from>
                    <xdr:col>13</xdr:col>
                    <xdr:colOff>38100</xdr:colOff>
                    <xdr:row>141</xdr:row>
                    <xdr:rowOff>28575</xdr:rowOff>
                  </from>
                  <to>
                    <xdr:col>13</xdr:col>
                    <xdr:colOff>276225</xdr:colOff>
                    <xdr:row>141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4" r:id="rId288" name="Check Box 284">
              <controlPr defaultSize="0" autoFill="0" autoLine="0" autoPict="0">
                <anchor moveWithCells="1">
                  <from>
                    <xdr:col>13</xdr:col>
                    <xdr:colOff>38100</xdr:colOff>
                    <xdr:row>144</xdr:row>
                    <xdr:rowOff>28575</xdr:rowOff>
                  </from>
                  <to>
                    <xdr:col>13</xdr:col>
                    <xdr:colOff>276225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5" r:id="rId289" name="Check Box 285">
              <controlPr defaultSize="0" autoFill="0" autoLine="0" autoPict="0">
                <anchor moveWithCells="1">
                  <from>
                    <xdr:col>13</xdr:col>
                    <xdr:colOff>38100</xdr:colOff>
                    <xdr:row>145</xdr:row>
                    <xdr:rowOff>28575</xdr:rowOff>
                  </from>
                  <to>
                    <xdr:col>13</xdr:col>
                    <xdr:colOff>276225</xdr:colOff>
                    <xdr:row>145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6" r:id="rId290" name="Check Box 286">
              <controlPr defaultSize="0" autoFill="0" autoLine="0" autoPict="0">
                <anchor moveWithCells="1">
                  <from>
                    <xdr:col>20</xdr:col>
                    <xdr:colOff>38100</xdr:colOff>
                    <xdr:row>127</xdr:row>
                    <xdr:rowOff>28575</xdr:rowOff>
                  </from>
                  <to>
                    <xdr:col>20</xdr:col>
                    <xdr:colOff>276225</xdr:colOff>
                    <xdr:row>127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7" r:id="rId291" name="Check Box 287">
              <controlPr defaultSize="0" autoFill="0" autoLine="0" autoPict="0">
                <anchor moveWithCells="1">
                  <from>
                    <xdr:col>20</xdr:col>
                    <xdr:colOff>38100</xdr:colOff>
                    <xdr:row>129</xdr:row>
                    <xdr:rowOff>28575</xdr:rowOff>
                  </from>
                  <to>
                    <xdr:col>20</xdr:col>
                    <xdr:colOff>276225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8" r:id="rId292" name="Check Box 288">
              <controlPr defaultSize="0" autoFill="0" autoLine="0" autoPict="0">
                <anchor moveWithCells="1">
                  <from>
                    <xdr:col>20</xdr:col>
                    <xdr:colOff>38100</xdr:colOff>
                    <xdr:row>130</xdr:row>
                    <xdr:rowOff>28575</xdr:rowOff>
                  </from>
                  <to>
                    <xdr:col>20</xdr:col>
                    <xdr:colOff>276225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9" r:id="rId293" name="Check Box 289">
              <controlPr defaultSize="0" autoFill="0" autoLine="0" autoPict="0">
                <anchor moveWithCells="1">
                  <from>
                    <xdr:col>20</xdr:col>
                    <xdr:colOff>38100</xdr:colOff>
                    <xdr:row>136</xdr:row>
                    <xdr:rowOff>28575</xdr:rowOff>
                  </from>
                  <to>
                    <xdr:col>20</xdr:col>
                    <xdr:colOff>276225</xdr:colOff>
                    <xdr:row>136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0" r:id="rId294" name="Check Box 290">
              <controlPr defaultSize="0" autoFill="0" autoLine="0" autoPict="0">
                <anchor moveWithCells="1">
                  <from>
                    <xdr:col>20</xdr:col>
                    <xdr:colOff>38100</xdr:colOff>
                    <xdr:row>144</xdr:row>
                    <xdr:rowOff>28575</xdr:rowOff>
                  </from>
                  <to>
                    <xdr:col>20</xdr:col>
                    <xdr:colOff>276225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1" r:id="rId295" name="Check Box 291">
              <controlPr defaultSize="0" autoFill="0" autoLine="0" autoPict="0">
                <anchor moveWithCells="1">
                  <from>
                    <xdr:col>20</xdr:col>
                    <xdr:colOff>38100</xdr:colOff>
                    <xdr:row>145</xdr:row>
                    <xdr:rowOff>28575</xdr:rowOff>
                  </from>
                  <to>
                    <xdr:col>20</xdr:col>
                    <xdr:colOff>276225</xdr:colOff>
                    <xdr:row>145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2" r:id="rId296" name="Check Box 292">
              <controlPr defaultSize="0" autoFill="0" autoLine="0" autoPict="0">
                <anchor moveWithCells="1">
                  <from>
                    <xdr:col>13</xdr:col>
                    <xdr:colOff>38100</xdr:colOff>
                    <xdr:row>94</xdr:row>
                    <xdr:rowOff>28575</xdr:rowOff>
                  </from>
                  <to>
                    <xdr:col>13</xdr:col>
                    <xdr:colOff>276225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3" r:id="rId297" name="Check Box 293">
              <controlPr defaultSize="0" autoFill="0" autoLine="0" autoPict="0">
                <anchor moveWithCells="1">
                  <from>
                    <xdr:col>20</xdr:col>
                    <xdr:colOff>38100</xdr:colOff>
                    <xdr:row>94</xdr:row>
                    <xdr:rowOff>28575</xdr:rowOff>
                  </from>
                  <to>
                    <xdr:col>20</xdr:col>
                    <xdr:colOff>276225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4" r:id="rId298" name="Check Box 294">
              <controlPr defaultSize="0" autoFill="0" autoLine="0" autoPict="0">
                <anchor moveWithCells="1">
                  <from>
                    <xdr:col>6</xdr:col>
                    <xdr:colOff>38100</xdr:colOff>
                    <xdr:row>143</xdr:row>
                    <xdr:rowOff>28575</xdr:rowOff>
                  </from>
                  <to>
                    <xdr:col>6</xdr:col>
                    <xdr:colOff>276225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5" r:id="rId299" name="Check Box 295">
              <controlPr defaultSize="0" autoFill="0" autoLine="0" autoPict="0">
                <anchor moveWithCells="1">
                  <from>
                    <xdr:col>13</xdr:col>
                    <xdr:colOff>38100</xdr:colOff>
                    <xdr:row>143</xdr:row>
                    <xdr:rowOff>28575</xdr:rowOff>
                  </from>
                  <to>
                    <xdr:col>13</xdr:col>
                    <xdr:colOff>276225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6" r:id="rId300" name="Check Box 296">
              <controlPr defaultSize="0" autoFill="0" autoLine="0" autoPict="0">
                <anchor moveWithCells="1">
                  <from>
                    <xdr:col>20</xdr:col>
                    <xdr:colOff>38100</xdr:colOff>
                    <xdr:row>143</xdr:row>
                    <xdr:rowOff>28575</xdr:rowOff>
                  </from>
                  <to>
                    <xdr:col>20</xdr:col>
                    <xdr:colOff>276225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7" r:id="rId301" name="Check Box 297">
              <controlPr defaultSize="0" autoFill="0" autoLine="0" autoPict="0">
                <anchor moveWithCells="1">
                  <from>
                    <xdr:col>6</xdr:col>
                    <xdr:colOff>38100</xdr:colOff>
                    <xdr:row>142</xdr:row>
                    <xdr:rowOff>28575</xdr:rowOff>
                  </from>
                  <to>
                    <xdr:col>6</xdr:col>
                    <xdr:colOff>276225</xdr:colOff>
                    <xdr:row>142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8" r:id="rId302" name="Check Box 298">
              <controlPr defaultSize="0" autoFill="0" autoLine="0" autoPict="0">
                <anchor moveWithCells="1">
                  <from>
                    <xdr:col>13</xdr:col>
                    <xdr:colOff>38100</xdr:colOff>
                    <xdr:row>142</xdr:row>
                    <xdr:rowOff>28575</xdr:rowOff>
                  </from>
                  <to>
                    <xdr:col>13</xdr:col>
                    <xdr:colOff>276225</xdr:colOff>
                    <xdr:row>142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9" r:id="rId303" name="Check Box 299">
              <controlPr defaultSize="0" autoFill="0" autoLine="0" autoPict="0">
                <anchor moveWithCells="1">
                  <from>
                    <xdr:col>6</xdr:col>
                    <xdr:colOff>38100</xdr:colOff>
                    <xdr:row>131</xdr:row>
                    <xdr:rowOff>28575</xdr:rowOff>
                  </from>
                  <to>
                    <xdr:col>6</xdr:col>
                    <xdr:colOff>276225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0" r:id="rId304" name="Check Box 300">
              <controlPr defaultSize="0" autoFill="0" autoLine="0" autoPict="0">
                <anchor moveWithCells="1">
                  <from>
                    <xdr:col>13</xdr:col>
                    <xdr:colOff>38100</xdr:colOff>
                    <xdr:row>131</xdr:row>
                    <xdr:rowOff>28575</xdr:rowOff>
                  </from>
                  <to>
                    <xdr:col>13</xdr:col>
                    <xdr:colOff>276225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1" r:id="rId305" name="Check Box 301">
              <controlPr defaultSize="0" autoFill="0" autoLine="0" autoPict="0">
                <anchor moveWithCells="1">
                  <from>
                    <xdr:col>20</xdr:col>
                    <xdr:colOff>38100</xdr:colOff>
                    <xdr:row>131</xdr:row>
                    <xdr:rowOff>28575</xdr:rowOff>
                  </from>
                  <to>
                    <xdr:col>20</xdr:col>
                    <xdr:colOff>276225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2" r:id="rId306" name="Check Box 302">
              <controlPr defaultSize="0" autoFill="0" autoLine="0" autoPict="0">
                <anchor moveWithCells="1">
                  <from>
                    <xdr:col>6</xdr:col>
                    <xdr:colOff>38100</xdr:colOff>
                    <xdr:row>136</xdr:row>
                    <xdr:rowOff>28575</xdr:rowOff>
                  </from>
                  <to>
                    <xdr:col>6</xdr:col>
                    <xdr:colOff>276225</xdr:colOff>
                    <xdr:row>136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3" r:id="rId307" name="Check Box 303">
              <controlPr defaultSize="0" autoFill="0" autoLine="0" autoPict="0">
                <anchor moveWithCells="1">
                  <from>
                    <xdr:col>9</xdr:col>
                    <xdr:colOff>247650</xdr:colOff>
                    <xdr:row>126</xdr:row>
                    <xdr:rowOff>38100</xdr:rowOff>
                  </from>
                  <to>
                    <xdr:col>10</xdr:col>
                    <xdr:colOff>114300</xdr:colOff>
                    <xdr:row>126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4" r:id="rId308" name="Check Box 304">
              <controlPr defaultSize="0" autoFill="0" autoLine="0" autoPict="0">
                <anchor moveWithCells="1">
                  <from>
                    <xdr:col>10</xdr:col>
                    <xdr:colOff>333375</xdr:colOff>
                    <xdr:row>126</xdr:row>
                    <xdr:rowOff>28575</xdr:rowOff>
                  </from>
                  <to>
                    <xdr:col>11</xdr:col>
                    <xdr:colOff>161925</xdr:colOff>
                    <xdr:row>126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5" r:id="rId309" name="Check Box 305">
              <controlPr defaultSize="0" autoFill="0" autoLine="0" autoPict="0">
                <anchor moveWithCells="1">
                  <from>
                    <xdr:col>9</xdr:col>
                    <xdr:colOff>247650</xdr:colOff>
                    <xdr:row>105</xdr:row>
                    <xdr:rowOff>28575</xdr:rowOff>
                  </from>
                  <to>
                    <xdr:col>10</xdr:col>
                    <xdr:colOff>114300</xdr:colOff>
                    <xdr:row>105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6" r:id="rId310" name="Check Box 306">
              <controlPr defaultSize="0" autoFill="0" autoLine="0" autoPict="0">
                <anchor moveWithCells="1">
                  <from>
                    <xdr:col>10</xdr:col>
                    <xdr:colOff>314325</xdr:colOff>
                    <xdr:row>105</xdr:row>
                    <xdr:rowOff>19050</xdr:rowOff>
                  </from>
                  <to>
                    <xdr:col>11</xdr:col>
                    <xdr:colOff>142875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7" r:id="rId311" name="Check Box 307">
              <controlPr defaultSize="0" autoFill="0" autoLine="0" autoPict="0">
                <anchor moveWithCells="1">
                  <from>
                    <xdr:col>9</xdr:col>
                    <xdr:colOff>247650</xdr:colOff>
                    <xdr:row>88</xdr:row>
                    <xdr:rowOff>28575</xdr:rowOff>
                  </from>
                  <to>
                    <xdr:col>10</xdr:col>
                    <xdr:colOff>114300</xdr:colOff>
                    <xdr:row>88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8" r:id="rId312" name="Check Box 308">
              <controlPr defaultSize="0" autoFill="0" autoLine="0" autoPict="0">
                <anchor moveWithCells="1">
                  <from>
                    <xdr:col>10</xdr:col>
                    <xdr:colOff>314325</xdr:colOff>
                    <xdr:row>88</xdr:row>
                    <xdr:rowOff>19050</xdr:rowOff>
                  </from>
                  <to>
                    <xdr:col>11</xdr:col>
                    <xdr:colOff>142875</xdr:colOff>
                    <xdr:row>88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9" r:id="rId313" name="Check Box 309">
              <controlPr defaultSize="0" autoFill="0" autoLine="0" autoPict="0">
                <anchor moveWithCells="1">
                  <from>
                    <xdr:col>9</xdr:col>
                    <xdr:colOff>247650</xdr:colOff>
                    <xdr:row>68</xdr:row>
                    <xdr:rowOff>28575</xdr:rowOff>
                  </from>
                  <to>
                    <xdr:col>10</xdr:col>
                    <xdr:colOff>114300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0" r:id="rId314" name="Check Box 310">
              <controlPr defaultSize="0" autoFill="0" autoLine="0" autoPict="0">
                <anchor moveWithCells="1">
                  <from>
                    <xdr:col>10</xdr:col>
                    <xdr:colOff>314325</xdr:colOff>
                    <xdr:row>68</xdr:row>
                    <xdr:rowOff>19050</xdr:rowOff>
                  </from>
                  <to>
                    <xdr:col>11</xdr:col>
                    <xdr:colOff>142875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1" r:id="rId315" name="Check Box 311">
              <controlPr defaultSize="0" autoFill="0" autoLine="0" autoPict="0">
                <anchor moveWithCells="1">
                  <from>
                    <xdr:col>9</xdr:col>
                    <xdr:colOff>161925</xdr:colOff>
                    <xdr:row>41</xdr:row>
                    <xdr:rowOff>19050</xdr:rowOff>
                  </from>
                  <to>
                    <xdr:col>10</xdr:col>
                    <xdr:colOff>28575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2" r:id="rId316" name="Check Box 312">
              <controlPr defaultSize="0" autoFill="0" autoLine="0" autoPict="0">
                <anchor moveWithCells="1">
                  <from>
                    <xdr:col>10</xdr:col>
                    <xdr:colOff>314325</xdr:colOff>
                    <xdr:row>41</xdr:row>
                    <xdr:rowOff>19050</xdr:rowOff>
                  </from>
                  <to>
                    <xdr:col>11</xdr:col>
                    <xdr:colOff>142875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3" r:id="rId317" name="Check Box 313">
              <controlPr defaultSize="0" autoFill="0" autoLine="0" autoPict="0">
                <anchor moveWithCells="1">
                  <from>
                    <xdr:col>9</xdr:col>
                    <xdr:colOff>247650</xdr:colOff>
                    <xdr:row>140</xdr:row>
                    <xdr:rowOff>38100</xdr:rowOff>
                  </from>
                  <to>
                    <xdr:col>10</xdr:col>
                    <xdr:colOff>114300</xdr:colOff>
                    <xdr:row>140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4" r:id="rId318" name="Check Box 314">
              <controlPr defaultSize="0" autoFill="0" autoLine="0" autoPict="0">
                <anchor moveWithCells="1">
                  <from>
                    <xdr:col>10</xdr:col>
                    <xdr:colOff>333375</xdr:colOff>
                    <xdr:row>140</xdr:row>
                    <xdr:rowOff>28575</xdr:rowOff>
                  </from>
                  <to>
                    <xdr:col>11</xdr:col>
                    <xdr:colOff>161925</xdr:colOff>
                    <xdr:row>140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5" r:id="rId319" name="Check Box 315">
              <controlPr defaultSize="0" autoFill="0" autoLine="0" autoPict="0">
                <anchor moveWithCells="1">
                  <from>
                    <xdr:col>13</xdr:col>
                    <xdr:colOff>38100</xdr:colOff>
                    <xdr:row>72</xdr:row>
                    <xdr:rowOff>28575</xdr:rowOff>
                  </from>
                  <to>
                    <xdr:col>13</xdr:col>
                    <xdr:colOff>276225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6" r:id="rId320" name="Check Box 316">
              <controlPr defaultSize="0" autoFill="0" autoLine="0" autoPict="0">
                <anchor moveWithCells="1">
                  <from>
                    <xdr:col>20</xdr:col>
                    <xdr:colOff>38100</xdr:colOff>
                    <xdr:row>72</xdr:row>
                    <xdr:rowOff>28575</xdr:rowOff>
                  </from>
                  <to>
                    <xdr:col>20</xdr:col>
                    <xdr:colOff>276225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7" r:id="rId321" name="Check Box 317">
              <controlPr defaultSize="0" autoFill="0" autoLine="0" autoPict="0">
                <anchor moveWithCells="1">
                  <from>
                    <xdr:col>6</xdr:col>
                    <xdr:colOff>38100</xdr:colOff>
                    <xdr:row>69</xdr:row>
                    <xdr:rowOff>28575</xdr:rowOff>
                  </from>
                  <to>
                    <xdr:col>6</xdr:col>
                    <xdr:colOff>276225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8" r:id="rId322" name="Check Box 318">
              <controlPr defaultSize="0" autoFill="0" autoLine="0" autoPict="0">
                <anchor moveWithCells="1">
                  <from>
                    <xdr:col>13</xdr:col>
                    <xdr:colOff>38100</xdr:colOff>
                    <xdr:row>69</xdr:row>
                    <xdr:rowOff>28575</xdr:rowOff>
                  </from>
                  <to>
                    <xdr:col>13</xdr:col>
                    <xdr:colOff>276225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9" r:id="rId323" name="Check Box 319">
              <controlPr defaultSize="0" autoFill="0" autoLine="0" autoPict="0">
                <anchor moveWithCells="1">
                  <from>
                    <xdr:col>20</xdr:col>
                    <xdr:colOff>38100</xdr:colOff>
                    <xdr:row>69</xdr:row>
                    <xdr:rowOff>28575</xdr:rowOff>
                  </from>
                  <to>
                    <xdr:col>20</xdr:col>
                    <xdr:colOff>276225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0" r:id="rId324" name="Check Box 320">
              <controlPr defaultSize="0" autoFill="0" autoLine="0" autoPict="0">
                <anchor moveWithCells="1">
                  <from>
                    <xdr:col>13</xdr:col>
                    <xdr:colOff>38100</xdr:colOff>
                    <xdr:row>92</xdr:row>
                    <xdr:rowOff>28575</xdr:rowOff>
                  </from>
                  <to>
                    <xdr:col>13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1" r:id="rId325" name="Check Box 321">
              <controlPr defaultSize="0" autoFill="0" autoLine="0" autoPict="0">
                <anchor moveWithCells="1">
                  <from>
                    <xdr:col>20</xdr:col>
                    <xdr:colOff>38100</xdr:colOff>
                    <xdr:row>92</xdr:row>
                    <xdr:rowOff>28575</xdr:rowOff>
                  </from>
                  <to>
                    <xdr:col>20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2" r:id="rId326" name="Check Box 322">
              <controlPr defaultSize="0" autoFill="0" autoLine="0" autoPict="0">
                <anchor moveWithCells="1">
                  <from>
                    <xdr:col>6</xdr:col>
                    <xdr:colOff>38100</xdr:colOff>
                    <xdr:row>92</xdr:row>
                    <xdr:rowOff>28575</xdr:rowOff>
                  </from>
                  <to>
                    <xdr:col>6</xdr:col>
                    <xdr:colOff>276225</xdr:colOff>
                    <xdr:row>92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3" r:id="rId327" name="Check Box 323">
              <controlPr defaultSize="0" autoFill="0" autoLine="0" autoPict="0">
                <anchor moveWithCells="1">
                  <from>
                    <xdr:col>13</xdr:col>
                    <xdr:colOff>38100</xdr:colOff>
                    <xdr:row>93</xdr:row>
                    <xdr:rowOff>28575</xdr:rowOff>
                  </from>
                  <to>
                    <xdr:col>13</xdr:col>
                    <xdr:colOff>276225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4" r:id="rId328" name="Check Box 324">
              <controlPr defaultSize="0" autoFill="0" autoLine="0" autoPict="0">
                <anchor moveWithCells="1">
                  <from>
                    <xdr:col>20</xdr:col>
                    <xdr:colOff>38100</xdr:colOff>
                    <xdr:row>93</xdr:row>
                    <xdr:rowOff>28575</xdr:rowOff>
                  </from>
                  <to>
                    <xdr:col>20</xdr:col>
                    <xdr:colOff>276225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5" r:id="rId329" name="Check Box 325">
              <controlPr defaultSize="0" autoFill="0" autoLine="0" autoPict="0">
                <anchor moveWithCells="1">
                  <from>
                    <xdr:col>13</xdr:col>
                    <xdr:colOff>38100</xdr:colOff>
                    <xdr:row>95</xdr:row>
                    <xdr:rowOff>28575</xdr:rowOff>
                  </from>
                  <to>
                    <xdr:col>13</xdr:col>
                    <xdr:colOff>276225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6" r:id="rId330" name="Check Box 326">
              <controlPr defaultSize="0" autoFill="0" autoLine="0" autoPict="0">
                <anchor moveWithCells="1">
                  <from>
                    <xdr:col>20</xdr:col>
                    <xdr:colOff>38100</xdr:colOff>
                    <xdr:row>95</xdr:row>
                    <xdr:rowOff>28575</xdr:rowOff>
                  </from>
                  <to>
                    <xdr:col>20</xdr:col>
                    <xdr:colOff>276225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7" r:id="rId331" name="Check Box 327">
              <controlPr defaultSize="0" autoFill="0" autoLine="0" autoPict="0">
                <anchor moveWithCells="1">
                  <from>
                    <xdr:col>13</xdr:col>
                    <xdr:colOff>38100</xdr:colOff>
                    <xdr:row>108</xdr:row>
                    <xdr:rowOff>28575</xdr:rowOff>
                  </from>
                  <to>
                    <xdr:col>13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8" r:id="rId332" name="Check Box 328">
              <controlPr defaultSize="0" autoFill="0" autoLine="0" autoPict="0">
                <anchor moveWithCells="1">
                  <from>
                    <xdr:col>6</xdr:col>
                    <xdr:colOff>38100</xdr:colOff>
                    <xdr:row>108</xdr:row>
                    <xdr:rowOff>28575</xdr:rowOff>
                  </from>
                  <to>
                    <xdr:col>6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9" r:id="rId333" name="Check Box 329">
              <controlPr defaultSize="0" autoFill="0" autoLine="0" autoPict="0">
                <anchor moveWithCells="1">
                  <from>
                    <xdr:col>20</xdr:col>
                    <xdr:colOff>38100</xdr:colOff>
                    <xdr:row>108</xdr:row>
                    <xdr:rowOff>28575</xdr:rowOff>
                  </from>
                  <to>
                    <xdr:col>20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0" r:id="rId334" name="Check Box 330">
              <controlPr defaultSize="0" autoFill="0" autoLine="0" autoPict="0">
                <anchor moveWithCells="1">
                  <from>
                    <xdr:col>13</xdr:col>
                    <xdr:colOff>38100</xdr:colOff>
                    <xdr:row>108</xdr:row>
                    <xdr:rowOff>28575</xdr:rowOff>
                  </from>
                  <to>
                    <xdr:col>13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1" r:id="rId335" name="Check Box 331">
              <controlPr defaultSize="0" autoFill="0" autoLine="0" autoPict="0">
                <anchor moveWithCells="1">
                  <from>
                    <xdr:col>20</xdr:col>
                    <xdr:colOff>38100</xdr:colOff>
                    <xdr:row>108</xdr:row>
                    <xdr:rowOff>28575</xdr:rowOff>
                  </from>
                  <to>
                    <xdr:col>20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2" r:id="rId336" name="Check Box 332">
              <controlPr defaultSize="0" autoFill="0" autoLine="0" autoPict="0">
                <anchor moveWithCells="1">
                  <from>
                    <xdr:col>6</xdr:col>
                    <xdr:colOff>38100</xdr:colOff>
                    <xdr:row>108</xdr:row>
                    <xdr:rowOff>28575</xdr:rowOff>
                  </from>
                  <to>
                    <xdr:col>6</xdr:col>
                    <xdr:colOff>276225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3" r:id="rId337" name="Check Box 333">
              <controlPr defaultSize="0" autoFill="0" autoLine="0" autoPict="0">
                <anchor moveWithCells="1">
                  <from>
                    <xdr:col>13</xdr:col>
                    <xdr:colOff>38100</xdr:colOff>
                    <xdr:row>109</xdr:row>
                    <xdr:rowOff>28575</xdr:rowOff>
                  </from>
                  <to>
                    <xdr:col>13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4" r:id="rId338" name="Check Box 334">
              <controlPr defaultSize="0" autoFill="0" autoLine="0" autoPict="0">
                <anchor moveWithCells="1">
                  <from>
                    <xdr:col>20</xdr:col>
                    <xdr:colOff>38100</xdr:colOff>
                    <xdr:row>109</xdr:row>
                    <xdr:rowOff>28575</xdr:rowOff>
                  </from>
                  <to>
                    <xdr:col>20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5" r:id="rId339" name="Check Box 335">
              <controlPr defaultSize="0" autoFill="0" autoLine="0" autoPict="0">
                <anchor moveWithCells="1">
                  <from>
                    <xdr:col>13</xdr:col>
                    <xdr:colOff>38100</xdr:colOff>
                    <xdr:row>109</xdr:row>
                    <xdr:rowOff>28575</xdr:rowOff>
                  </from>
                  <to>
                    <xdr:col>13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6" r:id="rId340" name="Check Box 336">
              <controlPr defaultSize="0" autoFill="0" autoLine="0" autoPict="0">
                <anchor moveWithCells="1">
                  <from>
                    <xdr:col>20</xdr:col>
                    <xdr:colOff>38100</xdr:colOff>
                    <xdr:row>109</xdr:row>
                    <xdr:rowOff>28575</xdr:rowOff>
                  </from>
                  <to>
                    <xdr:col>20</xdr:col>
                    <xdr:colOff>276225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7" r:id="rId341" name="Check Box 337">
              <controlPr defaultSize="0" autoFill="0" autoLine="0" autoPict="0">
                <anchor moveWithCells="1">
                  <from>
                    <xdr:col>13</xdr:col>
                    <xdr:colOff>38100</xdr:colOff>
                    <xdr:row>110</xdr:row>
                    <xdr:rowOff>28575</xdr:rowOff>
                  </from>
                  <to>
                    <xdr:col>13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8" r:id="rId342" name="Check Box 338">
              <controlPr defaultSize="0" autoFill="0" autoLine="0" autoPict="0">
                <anchor moveWithCells="1">
                  <from>
                    <xdr:col>20</xdr:col>
                    <xdr:colOff>38100</xdr:colOff>
                    <xdr:row>110</xdr:row>
                    <xdr:rowOff>28575</xdr:rowOff>
                  </from>
                  <to>
                    <xdr:col>20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9" r:id="rId343" name="Check Box 339">
              <controlPr defaultSize="0" autoFill="0" autoLine="0" autoPict="0">
                <anchor moveWithCells="1">
                  <from>
                    <xdr:col>13</xdr:col>
                    <xdr:colOff>38100</xdr:colOff>
                    <xdr:row>110</xdr:row>
                    <xdr:rowOff>28575</xdr:rowOff>
                  </from>
                  <to>
                    <xdr:col>13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0" r:id="rId344" name="Check Box 340">
              <controlPr defaultSize="0" autoFill="0" autoLine="0" autoPict="0">
                <anchor moveWithCells="1">
                  <from>
                    <xdr:col>20</xdr:col>
                    <xdr:colOff>38100</xdr:colOff>
                    <xdr:row>110</xdr:row>
                    <xdr:rowOff>28575</xdr:rowOff>
                  </from>
                  <to>
                    <xdr:col>20</xdr:col>
                    <xdr:colOff>276225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1" r:id="rId345" name="Check Box 341">
              <controlPr defaultSize="0" autoFill="0" autoLine="0" autoPict="0">
                <anchor moveWithCells="1">
                  <from>
                    <xdr:col>13</xdr:col>
                    <xdr:colOff>38100</xdr:colOff>
                    <xdr:row>107</xdr:row>
                    <xdr:rowOff>28575</xdr:rowOff>
                  </from>
                  <to>
                    <xdr:col>13</xdr:col>
                    <xdr:colOff>276225</xdr:colOff>
                    <xdr:row>107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2" r:id="rId346" name="Check Box 342">
              <controlPr defaultSize="0" autoFill="0" autoLine="0" autoPict="0">
                <anchor moveWithCells="1">
                  <from>
                    <xdr:col>13</xdr:col>
                    <xdr:colOff>38100</xdr:colOff>
                    <xdr:row>107</xdr:row>
                    <xdr:rowOff>28575</xdr:rowOff>
                  </from>
                  <to>
                    <xdr:col>13</xdr:col>
                    <xdr:colOff>276225</xdr:colOff>
                    <xdr:row>107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3" r:id="rId347" name="Check Box 343">
              <controlPr defaultSize="0" autoFill="0" autoLine="0" autoPict="0">
                <anchor moveWithCells="1">
                  <from>
                    <xdr:col>20</xdr:col>
                    <xdr:colOff>38100</xdr:colOff>
                    <xdr:row>107</xdr:row>
                    <xdr:rowOff>28575</xdr:rowOff>
                  </from>
                  <to>
                    <xdr:col>20</xdr:col>
                    <xdr:colOff>276225</xdr:colOff>
                    <xdr:row>107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4" r:id="rId348" name="Check Box 344">
              <controlPr defaultSize="0" autoFill="0" autoLine="0" autoPict="0">
                <anchor moveWithCells="1">
                  <from>
                    <xdr:col>20</xdr:col>
                    <xdr:colOff>38100</xdr:colOff>
                    <xdr:row>107</xdr:row>
                    <xdr:rowOff>28575</xdr:rowOff>
                  </from>
                  <to>
                    <xdr:col>20</xdr:col>
                    <xdr:colOff>276225</xdr:colOff>
                    <xdr:row>107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7" r:id="rId349" name="Check Box 357">
              <controlPr defaultSize="0" autoFill="0" autoLine="0" autoPict="0">
                <anchor moveWithCells="1">
                  <from>
                    <xdr:col>13</xdr:col>
                    <xdr:colOff>38100</xdr:colOff>
                    <xdr:row>111</xdr:row>
                    <xdr:rowOff>28575</xdr:rowOff>
                  </from>
                  <to>
                    <xdr:col>13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8" r:id="rId350" name="Check Box 358">
              <controlPr defaultSize="0" autoFill="0" autoLine="0" autoPict="0">
                <anchor moveWithCells="1">
                  <from>
                    <xdr:col>20</xdr:col>
                    <xdr:colOff>38100</xdr:colOff>
                    <xdr:row>111</xdr:row>
                    <xdr:rowOff>28575</xdr:rowOff>
                  </from>
                  <to>
                    <xdr:col>20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9" r:id="rId351" name="Check Box 359">
              <controlPr defaultSize="0" autoFill="0" autoLine="0" autoPict="0">
                <anchor moveWithCells="1">
                  <from>
                    <xdr:col>13</xdr:col>
                    <xdr:colOff>38100</xdr:colOff>
                    <xdr:row>111</xdr:row>
                    <xdr:rowOff>28575</xdr:rowOff>
                  </from>
                  <to>
                    <xdr:col>13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0" r:id="rId352" name="Check Box 360">
              <controlPr defaultSize="0" autoFill="0" autoLine="0" autoPict="0">
                <anchor moveWithCells="1">
                  <from>
                    <xdr:col>20</xdr:col>
                    <xdr:colOff>38100</xdr:colOff>
                    <xdr:row>111</xdr:row>
                    <xdr:rowOff>28575</xdr:rowOff>
                  </from>
                  <to>
                    <xdr:col>20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1" r:id="rId353" name="Check Box 361">
              <controlPr defaultSize="0" autoFill="0" autoLine="0" autoPict="0">
                <anchor moveWithCells="1">
                  <from>
                    <xdr:col>13</xdr:col>
                    <xdr:colOff>38100</xdr:colOff>
                    <xdr:row>111</xdr:row>
                    <xdr:rowOff>28575</xdr:rowOff>
                  </from>
                  <to>
                    <xdr:col>13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2" r:id="rId354" name="Check Box 362">
              <controlPr defaultSize="0" autoFill="0" autoLine="0" autoPict="0">
                <anchor moveWithCells="1">
                  <from>
                    <xdr:col>20</xdr:col>
                    <xdr:colOff>38100</xdr:colOff>
                    <xdr:row>111</xdr:row>
                    <xdr:rowOff>28575</xdr:rowOff>
                  </from>
                  <to>
                    <xdr:col>20</xdr:col>
                    <xdr:colOff>276225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3" r:id="rId355" name="Check Box 363">
              <controlPr defaultSize="0" autoFill="0" autoLine="0" autoPict="0">
                <anchor moveWithCells="1">
                  <from>
                    <xdr:col>13</xdr:col>
                    <xdr:colOff>38100</xdr:colOff>
                    <xdr:row>112</xdr:row>
                    <xdr:rowOff>28575</xdr:rowOff>
                  </from>
                  <to>
                    <xdr:col>13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4" r:id="rId356" name="Check Box 364">
              <controlPr defaultSize="0" autoFill="0" autoLine="0" autoPict="0">
                <anchor moveWithCells="1">
                  <from>
                    <xdr:col>20</xdr:col>
                    <xdr:colOff>38100</xdr:colOff>
                    <xdr:row>112</xdr:row>
                    <xdr:rowOff>28575</xdr:rowOff>
                  </from>
                  <to>
                    <xdr:col>20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5" r:id="rId357" name="Check Box 365">
              <controlPr defaultSize="0" autoFill="0" autoLine="0" autoPict="0">
                <anchor moveWithCells="1">
                  <from>
                    <xdr:col>13</xdr:col>
                    <xdr:colOff>38100</xdr:colOff>
                    <xdr:row>112</xdr:row>
                    <xdr:rowOff>28575</xdr:rowOff>
                  </from>
                  <to>
                    <xdr:col>13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6" r:id="rId358" name="Check Box 366">
              <controlPr defaultSize="0" autoFill="0" autoLine="0" autoPict="0">
                <anchor moveWithCells="1">
                  <from>
                    <xdr:col>20</xdr:col>
                    <xdr:colOff>38100</xdr:colOff>
                    <xdr:row>112</xdr:row>
                    <xdr:rowOff>28575</xdr:rowOff>
                  </from>
                  <to>
                    <xdr:col>20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7" r:id="rId359" name="Check Box 367">
              <controlPr defaultSize="0" autoFill="0" autoLine="0" autoPict="0">
                <anchor moveWithCells="1">
                  <from>
                    <xdr:col>13</xdr:col>
                    <xdr:colOff>38100</xdr:colOff>
                    <xdr:row>112</xdr:row>
                    <xdr:rowOff>28575</xdr:rowOff>
                  </from>
                  <to>
                    <xdr:col>13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8" r:id="rId360" name="Check Box 368">
              <controlPr defaultSize="0" autoFill="0" autoLine="0" autoPict="0">
                <anchor moveWithCells="1">
                  <from>
                    <xdr:col>20</xdr:col>
                    <xdr:colOff>38100</xdr:colOff>
                    <xdr:row>112</xdr:row>
                    <xdr:rowOff>28575</xdr:rowOff>
                  </from>
                  <to>
                    <xdr:col>20</xdr:col>
                    <xdr:colOff>276225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1" r:id="rId361" name="Check Box 371">
              <controlPr defaultSize="0" autoFill="0" autoLine="0" autoPict="0">
                <anchor moveWithCells="1">
                  <from>
                    <xdr:col>9</xdr:col>
                    <xdr:colOff>247650</xdr:colOff>
                    <xdr:row>121</xdr:row>
                    <xdr:rowOff>28575</xdr:rowOff>
                  </from>
                  <to>
                    <xdr:col>10</xdr:col>
                    <xdr:colOff>114300</xdr:colOff>
                    <xdr:row>121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2" r:id="rId362" name="Check Box 372">
              <controlPr defaultSize="0" autoFill="0" autoLine="0" autoPict="0">
                <anchor moveWithCells="1">
                  <from>
                    <xdr:col>10</xdr:col>
                    <xdr:colOff>314325</xdr:colOff>
                    <xdr:row>121</xdr:row>
                    <xdr:rowOff>19050</xdr:rowOff>
                  </from>
                  <to>
                    <xdr:col>11</xdr:col>
                    <xdr:colOff>142875</xdr:colOff>
                    <xdr:row>121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3" r:id="rId363" name="Check Box 373">
              <controlPr defaultSize="0" autoFill="0" autoLine="0" autoPict="0">
                <anchor moveWithCells="1">
                  <from>
                    <xdr:col>13</xdr:col>
                    <xdr:colOff>38100</xdr:colOff>
                    <xdr:row>46</xdr:row>
                    <xdr:rowOff>28575</xdr:rowOff>
                  </from>
                  <to>
                    <xdr:col>13</xdr:col>
                    <xdr:colOff>276225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4" r:id="rId364" name="Check Box 374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28575</xdr:rowOff>
                  </from>
                  <to>
                    <xdr:col>20</xdr:col>
                    <xdr:colOff>276225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5" r:id="rId365" name="Check Box 375">
              <controlPr defaultSize="0" autoFill="0" autoLine="0" autoPict="0">
                <anchor moveWithCells="1">
                  <from>
                    <xdr:col>13</xdr:col>
                    <xdr:colOff>38100</xdr:colOff>
                    <xdr:row>22</xdr:row>
                    <xdr:rowOff>28575</xdr:rowOff>
                  </from>
                  <to>
                    <xdr:col>13</xdr:col>
                    <xdr:colOff>276225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6" r:id="rId366" name="Check Box 376">
              <controlPr defaultSize="0" autoFill="0" autoLine="0" autoPict="0">
                <anchor moveWithCells="1">
                  <from>
                    <xdr:col>6</xdr:col>
                    <xdr:colOff>38100</xdr:colOff>
                    <xdr:row>22</xdr:row>
                    <xdr:rowOff>28575</xdr:rowOff>
                  </from>
                  <to>
                    <xdr:col>6</xdr:col>
                    <xdr:colOff>276225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7" r:id="rId367" name="Check Box 377">
              <controlPr defaultSize="0" autoFill="0" autoLine="0" autoPict="0">
                <anchor moveWithCells="1">
                  <from>
                    <xdr:col>27</xdr:col>
                    <xdr:colOff>38100</xdr:colOff>
                    <xdr:row>22</xdr:row>
                    <xdr:rowOff>28575</xdr:rowOff>
                  </from>
                  <to>
                    <xdr:col>27</xdr:col>
                    <xdr:colOff>276225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8" r:id="rId368" name="Check Box 378">
              <controlPr defaultSize="0" autoFill="0" autoLine="0" autoPict="0">
                <anchor moveWithCells="1">
                  <from>
                    <xdr:col>20</xdr:col>
                    <xdr:colOff>38100</xdr:colOff>
                    <xdr:row>22</xdr:row>
                    <xdr:rowOff>28575</xdr:rowOff>
                  </from>
                  <to>
                    <xdr:col>20</xdr:col>
                    <xdr:colOff>276225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9" r:id="rId369" name="Check Box 379">
              <controlPr defaultSize="0" autoFill="0" autoLine="0" autoPict="0">
                <anchor moveWithCells="1">
                  <from>
                    <xdr:col>13</xdr:col>
                    <xdr:colOff>38100</xdr:colOff>
                    <xdr:row>32</xdr:row>
                    <xdr:rowOff>28575</xdr:rowOff>
                  </from>
                  <to>
                    <xdr:col>13</xdr:col>
                    <xdr:colOff>276225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0" r:id="rId370" name="Check Box 380">
              <controlPr defaultSize="0" autoFill="0" autoLine="0" autoPict="0">
                <anchor moveWithCells="1">
                  <from>
                    <xdr:col>6</xdr:col>
                    <xdr:colOff>38100</xdr:colOff>
                    <xdr:row>32</xdr:row>
                    <xdr:rowOff>28575</xdr:rowOff>
                  </from>
                  <to>
                    <xdr:col>6</xdr:col>
                    <xdr:colOff>276225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1" r:id="rId371" name="Check Box 381">
              <controlPr defaultSize="0" autoFill="0" autoLine="0" autoPict="0">
                <anchor moveWithCells="1">
                  <from>
                    <xdr:col>27</xdr:col>
                    <xdr:colOff>38100</xdr:colOff>
                    <xdr:row>32</xdr:row>
                    <xdr:rowOff>28575</xdr:rowOff>
                  </from>
                  <to>
                    <xdr:col>27</xdr:col>
                    <xdr:colOff>276225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2" r:id="rId372" name="Check Box 382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28575</xdr:rowOff>
                  </from>
                  <to>
                    <xdr:col>20</xdr:col>
                    <xdr:colOff>276225</xdr:colOff>
                    <xdr:row>32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490F5-97BA-477C-88F4-9E64A87A18A6}">
  <dimension ref="A2:H26"/>
  <sheetViews>
    <sheetView zoomScaleNormal="100" workbookViewId="0">
      <selection activeCell="H24" sqref="H24"/>
    </sheetView>
  </sheetViews>
  <sheetFormatPr baseColWidth="10" defaultColWidth="11" defaultRowHeight="12.75" x14ac:dyDescent="0.2"/>
  <cols>
    <col min="1" max="2" width="11" style="374"/>
    <col min="3" max="3" width="13.5" style="374" customWidth="1"/>
    <col min="4" max="16384" width="11" style="374"/>
  </cols>
  <sheetData>
    <row r="2" spans="1:8" ht="20.25" x14ac:dyDescent="0.3">
      <c r="C2" s="374" t="s">
        <v>1881</v>
      </c>
      <c r="F2" s="520" t="s">
        <v>2511</v>
      </c>
    </row>
    <row r="3" spans="1:8" x14ac:dyDescent="0.2">
      <c r="C3" s="374" t="s">
        <v>1882</v>
      </c>
      <c r="F3" s="580" t="s">
        <v>2538</v>
      </c>
    </row>
    <row r="4" spans="1:8" x14ac:dyDescent="0.2">
      <c r="C4" s="374" t="s">
        <v>1883</v>
      </c>
      <c r="F4" s="580" t="s">
        <v>2541</v>
      </c>
    </row>
    <row r="5" spans="1:8" x14ac:dyDescent="0.2">
      <c r="C5" s="579" t="s">
        <v>178</v>
      </c>
    </row>
    <row r="6" spans="1:8" ht="20.25" x14ac:dyDescent="0.3">
      <c r="F6" s="520" t="s">
        <v>2512</v>
      </c>
    </row>
    <row r="7" spans="1:8" x14ac:dyDescent="0.2">
      <c r="F7" s="580" t="s">
        <v>2539</v>
      </c>
    </row>
    <row r="8" spans="1:8" x14ac:dyDescent="0.2">
      <c r="F8" s="580" t="s">
        <v>2540</v>
      </c>
    </row>
    <row r="10" spans="1:8" ht="20.25" x14ac:dyDescent="0.3">
      <c r="F10" s="578" t="s">
        <v>2641</v>
      </c>
      <c r="G10" s="579"/>
      <c r="H10" s="579"/>
    </row>
    <row r="11" spans="1:8" x14ac:dyDescent="0.2">
      <c r="F11" s="579" t="s">
        <v>2642</v>
      </c>
      <c r="G11" s="579"/>
      <c r="H11" s="579"/>
    </row>
    <row r="12" spans="1:8" x14ac:dyDescent="0.2">
      <c r="F12" s="579" t="s">
        <v>2643</v>
      </c>
      <c r="G12" s="579"/>
      <c r="H12" s="579"/>
    </row>
    <row r="16" spans="1:8" x14ac:dyDescent="0.2">
      <c r="A16" s="581" t="b">
        <v>0</v>
      </c>
      <c r="B16" s="581" t="b">
        <v>0</v>
      </c>
    </row>
    <row r="17" spans="1:2" x14ac:dyDescent="0.2">
      <c r="A17" s="581" t="b">
        <v>0</v>
      </c>
      <c r="B17" s="581" t="b">
        <v>0</v>
      </c>
    </row>
    <row r="18" spans="1:2" x14ac:dyDescent="0.2">
      <c r="A18" s="581" t="b">
        <v>0</v>
      </c>
      <c r="B18" s="581" t="b">
        <v>0</v>
      </c>
    </row>
    <row r="19" spans="1:2" x14ac:dyDescent="0.2">
      <c r="A19" s="581" t="b">
        <v>0</v>
      </c>
      <c r="B19" s="581" t="b">
        <v>0</v>
      </c>
    </row>
    <row r="20" spans="1:2" x14ac:dyDescent="0.2">
      <c r="A20" s="581" t="b">
        <v>0</v>
      </c>
      <c r="B20" s="581" t="b">
        <v>0</v>
      </c>
    </row>
    <row r="21" spans="1:2" x14ac:dyDescent="0.2">
      <c r="A21" s="815"/>
      <c r="B21" s="816"/>
    </row>
    <row r="22" spans="1:2" x14ac:dyDescent="0.2">
      <c r="A22" s="581" t="b">
        <v>0</v>
      </c>
      <c r="B22" s="581" t="b">
        <v>0</v>
      </c>
    </row>
    <row r="23" spans="1:2" x14ac:dyDescent="0.2">
      <c r="A23" s="581" t="b">
        <v>0</v>
      </c>
      <c r="B23" s="581" t="b">
        <v>0</v>
      </c>
    </row>
    <row r="24" spans="1:2" x14ac:dyDescent="0.2">
      <c r="A24" s="581" t="b">
        <v>0</v>
      </c>
      <c r="B24" s="581" t="b">
        <v>0</v>
      </c>
    </row>
    <row r="25" spans="1:2" x14ac:dyDescent="0.2">
      <c r="A25" s="581" t="b">
        <v>0</v>
      </c>
      <c r="B25" s="581" t="b">
        <v>0</v>
      </c>
    </row>
    <row r="26" spans="1:2" x14ac:dyDescent="0.2">
      <c r="A26" s="581" t="b">
        <v>0</v>
      </c>
      <c r="B26" s="581" t="b">
        <v>0</v>
      </c>
    </row>
  </sheetData>
  <sheetProtection selectLockedCells="1" selectUnlockedCells="1"/>
  <mergeCells count="1">
    <mergeCell ref="A21:B21"/>
  </mergeCells>
  <pageMargins left="0.70866141732283472" right="0.55118110236220474" top="0.98425196850393704" bottom="0.9055118110236221" header="0.23622047244094491" footer="0.27559055118110237"/>
  <pageSetup paperSize="9" orientation="portrait" r:id="rId1"/>
  <headerFooter scaleWithDoc="0">
    <oddHeader>&amp;R&amp;"Univers,Fett"
&amp;G</oddHeader>
    <oddFooter xml:space="preserve">&amp;L&amp;8Verantwortlicher: NN/NN
Verfasser: NN/NN
Datei: &amp;F
&amp;6Copyright by Brose. Alle Rechte vorbehalten&amp;C&amp;8
&amp;R&amp;8Stand: 06. Jul. 2023
Index: 100
Seite: &amp;P/&amp;N
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 filterMode="1">
    <outlinePr summaryBelow="0" summaryRight="0"/>
  </sheetPr>
  <dimension ref="A1:IS635"/>
  <sheetViews>
    <sheetView showGridLines="0" zoomScaleNormal="90" workbookViewId="0">
      <pane xSplit="3" ySplit="11" topLeftCell="D192" activePane="bottomRight" state="frozen"/>
      <selection pane="topRight" activeCell="D1" sqref="D1"/>
      <selection pane="bottomLeft" activeCell="A12" sqref="A12"/>
      <selection pane="bottomRight" activeCell="E192" sqref="E192"/>
    </sheetView>
  </sheetViews>
  <sheetFormatPr baseColWidth="10" defaultColWidth="10" defaultRowHeight="12.75" outlineLevelRow="1" outlineLevelCol="1" x14ac:dyDescent="0.2"/>
  <cols>
    <col min="1" max="1" width="11.625" style="8" customWidth="1"/>
    <col min="2" max="2" width="4.875" style="9" customWidth="1"/>
    <col min="3" max="3" width="39" style="10" customWidth="1"/>
    <col min="4" max="4" width="43.875" style="9" customWidth="1"/>
    <col min="5" max="5" width="37.5" style="9" customWidth="1"/>
    <col min="6" max="6" width="52.375" style="9" customWidth="1"/>
    <col min="7" max="7" width="34.875" style="9" customWidth="1" outlineLevel="1"/>
    <col min="8" max="8" width="34.875" style="76" customWidth="1" outlineLevel="1"/>
    <col min="9" max="9" width="29.25" style="9" customWidth="1"/>
    <col min="10" max="10" width="3.125" style="9" customWidth="1"/>
    <col min="11" max="11" width="29.25" style="9" customWidth="1"/>
    <col min="12" max="12" width="10" style="9" customWidth="1"/>
    <col min="13" max="13" width="8.75" style="9" customWidth="1"/>
    <col min="14" max="14" width="15.75" style="8" customWidth="1" outlineLevel="1"/>
    <col min="15" max="15" width="10" style="9" customWidth="1" outlineLevel="1"/>
    <col min="16" max="16" width="3.125" style="9" customWidth="1" outlineLevel="1"/>
    <col min="17" max="17" width="10" style="9" customWidth="1" outlineLevel="1"/>
    <col min="18" max="18" width="16.25" style="9" customWidth="1" outlineLevel="1"/>
    <col min="19" max="21" width="10" style="9" customWidth="1" outlineLevel="1"/>
    <col min="22" max="22" width="2.5" style="9" customWidth="1" outlineLevel="1"/>
    <col min="23" max="23" width="10" style="9" customWidth="1" outlineLevel="1"/>
    <col min="24" max="16384" width="10" style="9"/>
  </cols>
  <sheetData>
    <row r="1" spans="1:23" s="4" customFormat="1" ht="18" x14ac:dyDescent="0.2">
      <c r="A1" s="7"/>
      <c r="C1" s="5"/>
      <c r="D1" s="75" t="s">
        <v>1928</v>
      </c>
      <c r="H1" s="26"/>
      <c r="M1" s="75" t="s">
        <v>1928</v>
      </c>
      <c r="N1" s="7"/>
    </row>
    <row r="2" spans="1:23" s="4" customFormat="1" x14ac:dyDescent="0.2">
      <c r="A2" s="7"/>
      <c r="B2" s="6">
        <v>2</v>
      </c>
      <c r="C2" s="19" t="s">
        <v>1880</v>
      </c>
      <c r="D2" s="28" t="s">
        <v>1881</v>
      </c>
      <c r="E2" s="20"/>
      <c r="F2" s="147"/>
      <c r="H2" s="26"/>
      <c r="M2" s="20"/>
      <c r="N2" s="7"/>
    </row>
    <row r="3" spans="1:23" s="4" customFormat="1" x14ac:dyDescent="0.2">
      <c r="A3" s="7"/>
      <c r="C3" s="5"/>
      <c r="D3" s="29" t="s">
        <v>1882</v>
      </c>
      <c r="E3" s="21"/>
      <c r="F3" s="21"/>
      <c r="H3" s="26"/>
      <c r="M3" s="20"/>
      <c r="N3" s="7"/>
    </row>
    <row r="4" spans="1:23" s="4" customFormat="1" ht="15" customHeight="1" x14ac:dyDescent="0.2">
      <c r="A4" s="7"/>
      <c r="C4" s="34" t="s">
        <v>140</v>
      </c>
      <c r="D4" s="30" t="s">
        <v>1883</v>
      </c>
      <c r="E4" s="21"/>
      <c r="F4" s="21"/>
      <c r="H4" s="26"/>
      <c r="M4" s="20"/>
      <c r="N4" s="7"/>
    </row>
    <row r="5" spans="1:23" s="4" customFormat="1" ht="15" customHeight="1" x14ac:dyDescent="0.2">
      <c r="A5" s="7"/>
      <c r="C5" s="32" t="s">
        <v>1295</v>
      </c>
      <c r="D5" s="30" t="s">
        <v>1152</v>
      </c>
      <c r="E5" s="83" t="s">
        <v>1720</v>
      </c>
      <c r="F5" s="83" t="s">
        <v>1720</v>
      </c>
      <c r="H5" s="26"/>
      <c r="M5" s="20"/>
      <c r="N5" s="7"/>
    </row>
    <row r="6" spans="1:23" s="4" customFormat="1" ht="15" customHeight="1" x14ac:dyDescent="0.2">
      <c r="A6" s="7"/>
      <c r="C6" s="33" t="s">
        <v>142</v>
      </c>
      <c r="D6" s="30" t="s">
        <v>176</v>
      </c>
      <c r="E6" s="21"/>
      <c r="F6" s="21"/>
      <c r="H6" s="26"/>
      <c r="M6" s="20"/>
      <c r="N6" s="7"/>
    </row>
    <row r="7" spans="1:23" s="4" customFormat="1" x14ac:dyDescent="0.2">
      <c r="A7" s="7"/>
      <c r="C7" s="5"/>
      <c r="D7" s="31" t="s">
        <v>1884</v>
      </c>
      <c r="E7" s="21"/>
      <c r="F7" s="21"/>
      <c r="H7" s="26"/>
      <c r="M7" s="20"/>
      <c r="N7" s="7"/>
    </row>
    <row r="8" spans="1:23" s="4" customFormat="1" x14ac:dyDescent="0.2">
      <c r="A8" s="7"/>
      <c r="B8" s="96">
        <v>1</v>
      </c>
      <c r="C8" s="5" t="s">
        <v>1976</v>
      </c>
      <c r="D8" s="218" t="s">
        <v>1997</v>
      </c>
      <c r="E8" s="21"/>
      <c r="F8" s="21"/>
      <c r="H8" s="26"/>
      <c r="M8" s="20"/>
      <c r="N8" s="7"/>
    </row>
    <row r="9" spans="1:23" s="4" customFormat="1" x14ac:dyDescent="0.2">
      <c r="A9" s="7"/>
      <c r="C9" s="5"/>
      <c r="H9" s="26"/>
      <c r="M9" s="35" t="s">
        <v>144</v>
      </c>
      <c r="N9" s="41"/>
      <c r="O9" s="36"/>
      <c r="P9" s="36"/>
      <c r="Q9" s="36"/>
      <c r="R9" s="36"/>
      <c r="S9" s="36"/>
      <c r="T9" s="36"/>
      <c r="U9" s="36"/>
      <c r="V9" s="36"/>
      <c r="W9" s="36"/>
    </row>
    <row r="10" spans="1:23" s="4" customFormat="1" ht="15" x14ac:dyDescent="0.2">
      <c r="A10" s="99" t="s">
        <v>1769</v>
      </c>
      <c r="B10" s="16"/>
      <c r="C10" s="219"/>
      <c r="D10" s="148"/>
      <c r="E10" s="148"/>
      <c r="H10" s="280"/>
      <c r="I10" s="274" t="s">
        <v>324</v>
      </c>
      <c r="J10" s="24"/>
      <c r="K10" s="274" t="s">
        <v>325</v>
      </c>
      <c r="N10" s="7"/>
    </row>
    <row r="11" spans="1:23" s="24" customFormat="1" ht="15" customHeight="1" collapsed="1" x14ac:dyDescent="0.2">
      <c r="A11" s="22"/>
      <c r="B11" s="23">
        <v>0</v>
      </c>
      <c r="C11" s="220" t="s">
        <v>1882</v>
      </c>
      <c r="D11" s="149" t="s">
        <v>1883</v>
      </c>
      <c r="E11" s="149" t="s">
        <v>143</v>
      </c>
      <c r="F11" s="150" t="s">
        <v>176</v>
      </c>
      <c r="G11" s="150" t="s">
        <v>1884</v>
      </c>
      <c r="H11" s="281"/>
      <c r="I11" s="275">
        <v>1</v>
      </c>
      <c r="J11" s="25"/>
      <c r="K11" s="275">
        <v>1</v>
      </c>
      <c r="L11" s="277"/>
      <c r="M11" s="37" t="s">
        <v>141</v>
      </c>
      <c r="N11" s="42">
        <v>38548</v>
      </c>
      <c r="O11" s="38" t="s">
        <v>145</v>
      </c>
      <c r="P11" s="38"/>
      <c r="Q11" s="38"/>
      <c r="R11" s="38"/>
      <c r="S11" s="38"/>
      <c r="T11" s="38"/>
      <c r="U11" s="38"/>
      <c r="V11" s="38"/>
      <c r="W11" s="38"/>
    </row>
    <row r="12" spans="1:23" s="25" customFormat="1" ht="15" hidden="1" customHeight="1" outlineLevel="1" x14ac:dyDescent="0.2">
      <c r="A12" s="221"/>
      <c r="B12" s="153">
        <v>1</v>
      </c>
      <c r="C12" s="222">
        <v>1</v>
      </c>
      <c r="D12" s="223">
        <v>2</v>
      </c>
      <c r="E12" s="151">
        <v>3</v>
      </c>
      <c r="F12" s="152">
        <v>4</v>
      </c>
      <c r="G12" s="153">
        <v>5</v>
      </c>
      <c r="H12" s="282">
        <v>6</v>
      </c>
      <c r="I12" s="46" t="str">
        <f>HLOOKUP(Language!$B$2,Language!$C$12:$G$400,326)</f>
        <v>Selection</v>
      </c>
      <c r="J12" s="4"/>
      <c r="K12" s="276" t="str">
        <f>HLOOKUP(Language!$B$2,Language!$C$12:$G$600,563)</f>
        <v>Selection</v>
      </c>
      <c r="L12" s="278"/>
      <c r="M12" s="37" t="s">
        <v>1117</v>
      </c>
      <c r="N12" s="42">
        <v>38568</v>
      </c>
      <c r="O12" s="38" t="s">
        <v>1118</v>
      </c>
      <c r="P12" s="38"/>
      <c r="Q12" s="38"/>
      <c r="R12" s="38"/>
      <c r="S12" s="38"/>
      <c r="T12" s="38"/>
      <c r="U12" s="38"/>
      <c r="V12" s="38"/>
      <c r="W12" s="38"/>
    </row>
    <row r="13" spans="1:23" s="4" customFormat="1" ht="15" hidden="1" customHeight="1" outlineLevel="1" x14ac:dyDescent="0.2">
      <c r="A13" s="224"/>
      <c r="B13" s="161">
        <v>2</v>
      </c>
      <c r="C13" s="225" t="s">
        <v>1881</v>
      </c>
      <c r="D13" s="226" t="s">
        <v>1885</v>
      </c>
      <c r="E13" s="154" t="s">
        <v>1150</v>
      </c>
      <c r="F13" s="155" t="s">
        <v>177</v>
      </c>
      <c r="G13" s="156" t="s">
        <v>1885</v>
      </c>
      <c r="H13" s="20" t="s">
        <v>1996</v>
      </c>
      <c r="I13" s="279">
        <v>1</v>
      </c>
      <c r="K13" s="276" t="str">
        <f>HLOOKUP(Language!$B$2,Language!$C$12:$G$600,564)</f>
        <v>free flow nozzle</v>
      </c>
      <c r="L13" s="5"/>
      <c r="M13" s="37" t="s">
        <v>1199</v>
      </c>
      <c r="N13" s="42">
        <v>38595</v>
      </c>
      <c r="O13" s="39" t="s">
        <v>1200</v>
      </c>
      <c r="P13" s="38"/>
      <c r="Q13" s="38"/>
      <c r="R13" s="38"/>
      <c r="S13" s="38"/>
      <c r="T13" s="38"/>
      <c r="U13" s="38"/>
      <c r="V13" s="38"/>
      <c r="W13" s="38"/>
    </row>
    <row r="14" spans="1:23" s="4" customFormat="1" ht="15" hidden="1" customHeight="1" outlineLevel="1" x14ac:dyDescent="0.2">
      <c r="A14" s="224"/>
      <c r="B14" s="161">
        <v>3</v>
      </c>
      <c r="C14" s="225" t="s">
        <v>1882</v>
      </c>
      <c r="D14" s="226" t="s">
        <v>1883</v>
      </c>
      <c r="E14" s="471" t="s">
        <v>178</v>
      </c>
      <c r="F14" s="155" t="s">
        <v>179</v>
      </c>
      <c r="G14" s="158" t="s">
        <v>1884</v>
      </c>
      <c r="H14" s="20" t="s">
        <v>1996</v>
      </c>
      <c r="I14" s="279">
        <v>2</v>
      </c>
      <c r="K14" s="276" t="str">
        <f>HLOOKUP(Language!$B$2,Language!$C$12:$G$600,565)</f>
        <v>free flow nozzle with torpedo tip</v>
      </c>
      <c r="L14" s="5"/>
      <c r="M14" s="37" t="s">
        <v>1219</v>
      </c>
      <c r="N14" s="42">
        <v>38772</v>
      </c>
      <c r="O14" s="38" t="s">
        <v>1220</v>
      </c>
      <c r="P14" s="38"/>
      <c r="Q14" s="38"/>
      <c r="R14" s="38"/>
      <c r="S14" s="38"/>
      <c r="T14" s="38"/>
      <c r="U14" s="38"/>
      <c r="V14" s="38"/>
      <c r="W14" s="38"/>
    </row>
    <row r="15" spans="1:23" s="4" customFormat="1" ht="15" hidden="1" customHeight="1" outlineLevel="1" x14ac:dyDescent="0.2">
      <c r="A15" s="227">
        <v>40296</v>
      </c>
      <c r="B15" s="161">
        <v>4</v>
      </c>
      <c r="C15" s="228" t="s">
        <v>1768</v>
      </c>
      <c r="D15" s="229" t="s">
        <v>20</v>
      </c>
      <c r="E15" s="159" t="s">
        <v>1187</v>
      </c>
      <c r="F15" s="160" t="s">
        <v>180</v>
      </c>
      <c r="G15" s="161" t="s">
        <v>1794</v>
      </c>
      <c r="H15" s="20" t="s">
        <v>1996</v>
      </c>
      <c r="I15" s="279">
        <v>3</v>
      </c>
      <c r="K15" s="276" t="str">
        <f>HLOOKUP(Language!$B$2,Language!$C$12:$G$600,566)</f>
        <v>needle valve nozzle hydraulic sys.</v>
      </c>
      <c r="L15" s="5"/>
      <c r="M15" s="37" t="s">
        <v>1252</v>
      </c>
      <c r="N15" s="42">
        <v>38782</v>
      </c>
      <c r="O15" s="38" t="s">
        <v>1253</v>
      </c>
      <c r="P15" s="38"/>
      <c r="Q15" s="38"/>
      <c r="R15" s="38"/>
      <c r="S15" s="38"/>
      <c r="T15" s="38"/>
      <c r="U15" s="38"/>
      <c r="V15" s="38"/>
      <c r="W15" s="38"/>
    </row>
    <row r="16" spans="1:23" s="4" customFormat="1" ht="15" hidden="1" customHeight="1" outlineLevel="1" x14ac:dyDescent="0.2">
      <c r="A16" s="224"/>
      <c r="B16" s="161">
        <v>5</v>
      </c>
      <c r="C16" s="228"/>
      <c r="D16" s="229"/>
      <c r="E16" s="159"/>
      <c r="F16" s="162"/>
      <c r="G16" s="161" t="s">
        <v>1886</v>
      </c>
      <c r="H16" s="20" t="s">
        <v>1996</v>
      </c>
      <c r="I16" s="279">
        <v>4</v>
      </c>
      <c r="K16" s="276" t="str">
        <f>HLOOKUP(Language!$B$2,Language!$C$12:$G$600,567)</f>
        <v>needle valve nozzle pneumatic sys.</v>
      </c>
      <c r="L16" s="5"/>
      <c r="M16" s="37" t="s">
        <v>1861</v>
      </c>
      <c r="N16" s="43"/>
      <c r="O16" s="38"/>
      <c r="P16" s="38" t="s">
        <v>1221</v>
      </c>
      <c r="Q16" s="38"/>
      <c r="R16" s="38"/>
      <c r="S16" s="38"/>
      <c r="T16" s="38"/>
      <c r="U16" s="38"/>
      <c r="V16" s="38"/>
      <c r="W16" s="38"/>
    </row>
    <row r="17" spans="1:23" s="4" customFormat="1" ht="15" hidden="1" customHeight="1" outlineLevel="1" x14ac:dyDescent="0.2">
      <c r="A17" s="224"/>
      <c r="B17" s="161">
        <v>6</v>
      </c>
      <c r="C17" s="228" t="s">
        <v>656</v>
      </c>
      <c r="D17" s="229" t="s">
        <v>657</v>
      </c>
      <c r="E17" s="159" t="s">
        <v>1188</v>
      </c>
      <c r="F17" s="162" t="s">
        <v>181</v>
      </c>
      <c r="G17" s="161" t="s">
        <v>23</v>
      </c>
      <c r="H17" s="20" t="s">
        <v>1996</v>
      </c>
      <c r="I17" s="279">
        <v>5</v>
      </c>
      <c r="K17" s="276" t="str">
        <f>HLOOKUP(Language!$B$2,Language!$C$12:$G$600,568)</f>
        <v>needle valve nozzle electric sys.</v>
      </c>
      <c r="L17" s="5"/>
      <c r="M17" s="37"/>
      <c r="N17" s="44"/>
      <c r="O17" s="40"/>
      <c r="P17" s="40"/>
      <c r="Q17" s="40"/>
      <c r="R17" s="40"/>
      <c r="S17" s="40"/>
      <c r="T17" s="40"/>
      <c r="U17" s="40"/>
      <c r="V17" s="40"/>
      <c r="W17" s="40"/>
    </row>
    <row r="18" spans="1:23" s="4" customFormat="1" ht="15" hidden="1" customHeight="1" outlineLevel="1" x14ac:dyDescent="0.2">
      <c r="A18" s="224"/>
      <c r="B18" s="161">
        <v>7</v>
      </c>
      <c r="C18" s="228" t="s">
        <v>1201</v>
      </c>
      <c r="D18" s="229" t="s">
        <v>1116</v>
      </c>
      <c r="E18" s="159" t="s">
        <v>1189</v>
      </c>
      <c r="F18" s="162" t="s">
        <v>182</v>
      </c>
      <c r="G18" s="161" t="s">
        <v>24</v>
      </c>
      <c r="H18" s="20" t="s">
        <v>1996</v>
      </c>
      <c r="I18" s="279">
        <v>6</v>
      </c>
      <c r="K18" s="276" t="str">
        <f>HLOOKUP(Language!$B$2,Language!$C$12:$G$600,569)</f>
        <v>needle valve nozzle mechanic sys.</v>
      </c>
      <c r="L18" s="5"/>
      <c r="M18" s="67" t="s">
        <v>1765</v>
      </c>
      <c r="N18" s="74">
        <v>39129</v>
      </c>
      <c r="O18" s="68" t="s">
        <v>1466</v>
      </c>
      <c r="P18" s="69"/>
      <c r="Q18" s="69"/>
      <c r="R18" s="69"/>
      <c r="S18" s="69"/>
      <c r="T18" s="69"/>
      <c r="U18" s="69"/>
      <c r="V18" s="69"/>
      <c r="W18" s="69"/>
    </row>
    <row r="19" spans="1:23" s="4" customFormat="1" ht="15" hidden="1" customHeight="1" outlineLevel="1" x14ac:dyDescent="0.2">
      <c r="A19" s="224"/>
      <c r="B19" s="161">
        <v>8</v>
      </c>
      <c r="C19" s="228" t="s">
        <v>16</v>
      </c>
      <c r="D19" s="229" t="s">
        <v>18</v>
      </c>
      <c r="E19" s="159" t="s">
        <v>1114</v>
      </c>
      <c r="F19" s="160" t="s">
        <v>183</v>
      </c>
      <c r="G19" s="161" t="s">
        <v>21</v>
      </c>
      <c r="H19" s="20" t="s">
        <v>1996</v>
      </c>
      <c r="I19" s="279">
        <v>8</v>
      </c>
      <c r="K19" s="276" t="str">
        <f>HLOOKUP(Language!$B$2,Language!$C$12:$G$600,570)</f>
        <v>multiple tip nozzle</v>
      </c>
      <c r="L19" s="5"/>
      <c r="M19" s="67"/>
      <c r="N19" s="70"/>
      <c r="O19" s="71" t="s">
        <v>1862</v>
      </c>
      <c r="P19" s="72"/>
      <c r="Q19" s="72"/>
      <c r="R19" s="72"/>
      <c r="S19" s="72"/>
      <c r="T19" s="72"/>
      <c r="U19" s="72"/>
      <c r="V19" s="72"/>
      <c r="W19" s="72"/>
    </row>
    <row r="20" spans="1:23" s="4" customFormat="1" ht="15" hidden="1" customHeight="1" outlineLevel="1" x14ac:dyDescent="0.2">
      <c r="A20" s="224"/>
      <c r="B20" s="161">
        <v>9</v>
      </c>
      <c r="C20" s="228" t="s">
        <v>17</v>
      </c>
      <c r="D20" s="229" t="s">
        <v>19</v>
      </c>
      <c r="E20" s="159" t="s">
        <v>1115</v>
      </c>
      <c r="F20" s="162" t="s">
        <v>184</v>
      </c>
      <c r="G20" s="161" t="s">
        <v>22</v>
      </c>
      <c r="H20" s="20" t="s">
        <v>1996</v>
      </c>
      <c r="I20" s="279">
        <v>12</v>
      </c>
      <c r="J20" s="9"/>
      <c r="K20" s="276" t="str">
        <f>HLOOKUP(Language!$B$2,Language!$C$12:$G$600,571)</f>
        <v>--</v>
      </c>
      <c r="L20" s="5"/>
      <c r="M20" s="67"/>
      <c r="N20" s="73"/>
      <c r="O20" s="71" t="s">
        <v>322</v>
      </c>
      <c r="P20" s="72"/>
      <c r="Q20" s="72"/>
      <c r="R20" s="72"/>
      <c r="S20" s="72"/>
      <c r="T20" s="72"/>
      <c r="U20" s="72"/>
      <c r="V20" s="72"/>
      <c r="W20" s="72"/>
    </row>
    <row r="21" spans="1:23" ht="15" hidden="1" customHeight="1" collapsed="1" x14ac:dyDescent="0.2">
      <c r="A21" s="230"/>
      <c r="B21" s="186">
        <v>10</v>
      </c>
      <c r="C21" s="231" t="s">
        <v>1912</v>
      </c>
      <c r="D21" s="232" t="s">
        <v>1913</v>
      </c>
      <c r="E21" s="163" t="s">
        <v>1151</v>
      </c>
      <c r="F21" s="164" t="s">
        <v>185</v>
      </c>
      <c r="G21" s="165" t="s">
        <v>25</v>
      </c>
      <c r="H21" s="283" t="s">
        <v>1996</v>
      </c>
      <c r="I21" s="279">
        <v>16</v>
      </c>
      <c r="J21" s="14"/>
      <c r="K21" s="276" t="str">
        <f>HLOOKUP(Language!$B$2,Language!$C$12:$G$600,572)</f>
        <v>--</v>
      </c>
      <c r="L21" s="5"/>
      <c r="M21" s="67"/>
      <c r="N21" s="73"/>
      <c r="O21" s="71" t="s">
        <v>323</v>
      </c>
      <c r="P21" s="72"/>
      <c r="Q21" s="72"/>
      <c r="R21" s="72"/>
      <c r="S21" s="72"/>
      <c r="T21" s="72"/>
      <c r="U21" s="72"/>
      <c r="V21" s="72"/>
      <c r="W21" s="72"/>
    </row>
    <row r="22" spans="1:23" s="14" customFormat="1" ht="15" hidden="1" customHeight="1" outlineLevel="1" x14ac:dyDescent="0.2">
      <c r="A22" s="227">
        <v>40296</v>
      </c>
      <c r="B22" s="161">
        <v>11</v>
      </c>
      <c r="C22" s="233" t="s">
        <v>1770</v>
      </c>
      <c r="D22" s="234" t="s">
        <v>1901</v>
      </c>
      <c r="E22" s="166" t="s">
        <v>1153</v>
      </c>
      <c r="F22" s="167" t="s">
        <v>186</v>
      </c>
      <c r="G22" s="168" t="s">
        <v>26</v>
      </c>
      <c r="H22" s="20" t="s">
        <v>1996</v>
      </c>
      <c r="I22" s="279">
        <v>20</v>
      </c>
      <c r="J22" s="4"/>
      <c r="K22" s="276" t="str">
        <f>HLOOKUP(Language!$B$2,Language!$C$12:$G$600,573)</f>
        <v>--</v>
      </c>
      <c r="L22" s="5"/>
      <c r="M22" s="67"/>
      <c r="N22" s="73"/>
      <c r="O22" s="71" t="s">
        <v>1860</v>
      </c>
      <c r="P22" s="72"/>
      <c r="Q22" s="72"/>
      <c r="R22" s="72"/>
      <c r="S22" s="72"/>
      <c r="T22" s="72"/>
      <c r="U22" s="72"/>
      <c r="V22" s="72"/>
      <c r="W22" s="72"/>
    </row>
    <row r="23" spans="1:23" s="4" customFormat="1" ht="15" hidden="1" customHeight="1" outlineLevel="1" x14ac:dyDescent="0.2">
      <c r="A23" s="227">
        <v>40296</v>
      </c>
      <c r="B23" s="161">
        <v>12</v>
      </c>
      <c r="C23" s="233" t="s">
        <v>1784</v>
      </c>
      <c r="D23" s="234" t="s">
        <v>1785</v>
      </c>
      <c r="E23" s="166" t="s">
        <v>187</v>
      </c>
      <c r="F23" s="167" t="s">
        <v>188</v>
      </c>
      <c r="G23" s="169" t="s">
        <v>1997</v>
      </c>
      <c r="H23" s="20" t="s">
        <v>1996</v>
      </c>
      <c r="I23" s="279">
        <v>24</v>
      </c>
      <c r="K23" s="276" t="str">
        <f>HLOOKUP(Language!$B$2,Language!$C$12:$G$600,574)</f>
        <v>--</v>
      </c>
      <c r="L23" s="5"/>
      <c r="M23" s="67"/>
      <c r="N23" s="73"/>
      <c r="O23" s="71" t="s">
        <v>1766</v>
      </c>
      <c r="P23" s="72"/>
      <c r="Q23" s="72"/>
      <c r="R23" s="72"/>
      <c r="S23" s="72"/>
      <c r="T23" s="72"/>
      <c r="U23" s="72"/>
      <c r="V23" s="72"/>
      <c r="W23" s="72"/>
    </row>
    <row r="24" spans="1:23" s="4" customFormat="1" ht="15" hidden="1" customHeight="1" outlineLevel="1" x14ac:dyDescent="0.2">
      <c r="A24" s="224"/>
      <c r="B24" s="161">
        <v>13</v>
      </c>
      <c r="C24" s="235" t="s">
        <v>1916</v>
      </c>
      <c r="D24" s="236" t="s">
        <v>826</v>
      </c>
      <c r="E24" s="159" t="s">
        <v>189</v>
      </c>
      <c r="F24" s="170" t="s">
        <v>190</v>
      </c>
      <c r="G24" s="161" t="s">
        <v>27</v>
      </c>
      <c r="H24" s="20" t="s">
        <v>1996</v>
      </c>
      <c r="I24" s="279">
        <v>32</v>
      </c>
      <c r="K24" s="276" t="str">
        <f>HLOOKUP(Language!$B$2,Language!$C$12:$G$600,575)</f>
        <v>--</v>
      </c>
      <c r="L24" s="5"/>
      <c r="M24" s="37" t="s">
        <v>1830</v>
      </c>
      <c r="N24" s="42">
        <v>39217</v>
      </c>
      <c r="O24" s="38" t="s">
        <v>1831</v>
      </c>
      <c r="P24" s="38"/>
      <c r="Q24" s="38"/>
      <c r="R24" s="38"/>
      <c r="S24" s="38"/>
      <c r="T24" s="38"/>
      <c r="U24" s="38"/>
      <c r="V24" s="38"/>
      <c r="W24" s="38"/>
    </row>
    <row r="25" spans="1:23" s="4" customFormat="1" ht="15" hidden="1" customHeight="1" outlineLevel="1" x14ac:dyDescent="0.2">
      <c r="A25" s="224"/>
      <c r="B25" s="161">
        <v>14</v>
      </c>
      <c r="C25" s="228" t="s">
        <v>1915</v>
      </c>
      <c r="D25" s="229" t="s">
        <v>827</v>
      </c>
      <c r="E25" s="159" t="s">
        <v>1190</v>
      </c>
      <c r="F25" s="171" t="s">
        <v>191</v>
      </c>
      <c r="G25" s="161" t="s">
        <v>192</v>
      </c>
      <c r="H25" s="20" t="s">
        <v>1996</v>
      </c>
      <c r="I25" s="279">
        <v>36</v>
      </c>
      <c r="K25" s="276"/>
      <c r="L25" s="5"/>
      <c r="M25" s="67" t="s">
        <v>1992</v>
      </c>
      <c r="N25" s="74" t="s">
        <v>1993</v>
      </c>
      <c r="O25" s="68" t="s">
        <v>1994</v>
      </c>
      <c r="P25" s="69"/>
      <c r="Q25" s="69"/>
      <c r="R25" s="69"/>
      <c r="S25" s="69"/>
      <c r="T25" s="69"/>
      <c r="U25" s="69"/>
      <c r="V25" s="69"/>
      <c r="W25" s="69"/>
    </row>
    <row r="26" spans="1:23" s="4" customFormat="1" ht="15" hidden="1" customHeight="1" outlineLevel="1" x14ac:dyDescent="0.2">
      <c r="A26" s="224"/>
      <c r="B26" s="161">
        <v>15</v>
      </c>
      <c r="C26" s="228" t="s">
        <v>1914</v>
      </c>
      <c r="D26" s="229" t="s">
        <v>828</v>
      </c>
      <c r="E26" s="159" t="s">
        <v>1191</v>
      </c>
      <c r="F26" s="172" t="s">
        <v>193</v>
      </c>
      <c r="G26" s="161" t="s">
        <v>194</v>
      </c>
      <c r="H26" s="20" t="s">
        <v>1996</v>
      </c>
      <c r="I26" s="279">
        <v>48</v>
      </c>
      <c r="L26" s="5"/>
      <c r="M26" s="37" t="s">
        <v>1715</v>
      </c>
      <c r="N26" s="42" t="s">
        <v>1718</v>
      </c>
      <c r="O26" s="38" t="s">
        <v>1719</v>
      </c>
      <c r="P26" s="38"/>
      <c r="Q26" s="38"/>
      <c r="R26" s="38"/>
      <c r="S26" s="38"/>
      <c r="T26" s="38"/>
      <c r="U26" s="38"/>
      <c r="V26" s="38"/>
      <c r="W26" s="38"/>
    </row>
    <row r="27" spans="1:23" s="4" customFormat="1" ht="15" hidden="1" customHeight="1" outlineLevel="1" x14ac:dyDescent="0.2">
      <c r="A27" s="227">
        <v>40296</v>
      </c>
      <c r="B27" s="161">
        <v>16</v>
      </c>
      <c r="C27" s="235" t="s">
        <v>1786</v>
      </c>
      <c r="D27" s="236" t="s">
        <v>1787</v>
      </c>
      <c r="E27" s="166" t="s">
        <v>195</v>
      </c>
      <c r="F27" s="170" t="s">
        <v>196</v>
      </c>
      <c r="G27" s="173" t="s">
        <v>1997</v>
      </c>
      <c r="H27" s="20" t="s">
        <v>1996</v>
      </c>
      <c r="I27" s="279">
        <v>64</v>
      </c>
      <c r="M27" s="37"/>
      <c r="N27" s="43"/>
      <c r="O27" s="38" t="s">
        <v>320</v>
      </c>
      <c r="P27" s="38"/>
      <c r="Q27" s="38"/>
      <c r="R27" s="38"/>
      <c r="S27" s="38"/>
      <c r="T27" s="38"/>
      <c r="U27" s="38"/>
      <c r="V27" s="38"/>
      <c r="W27" s="38"/>
    </row>
    <row r="28" spans="1:23" s="4" customFormat="1" ht="15" hidden="1" customHeight="1" outlineLevel="1" x14ac:dyDescent="0.2">
      <c r="A28" s="224"/>
      <c r="B28" s="161">
        <v>17</v>
      </c>
      <c r="C28" s="235" t="s">
        <v>1887</v>
      </c>
      <c r="D28" s="236" t="s">
        <v>1902</v>
      </c>
      <c r="E28" s="159" t="s">
        <v>1198</v>
      </c>
      <c r="F28" s="170" t="s">
        <v>197</v>
      </c>
      <c r="G28" s="161" t="s">
        <v>28</v>
      </c>
      <c r="H28" s="20" t="s">
        <v>1996</v>
      </c>
      <c r="I28" s="279">
        <v>128</v>
      </c>
      <c r="M28" s="37"/>
      <c r="N28" s="42"/>
      <c r="O28" s="38" t="s">
        <v>321</v>
      </c>
      <c r="P28" s="38"/>
      <c r="Q28" s="38"/>
      <c r="R28" s="38"/>
      <c r="S28" s="38"/>
      <c r="T28" s="38"/>
      <c r="U28" s="38"/>
      <c r="V28" s="38"/>
      <c r="W28" s="38"/>
    </row>
    <row r="29" spans="1:23" s="4" customFormat="1" ht="15" hidden="1" customHeight="1" outlineLevel="1" x14ac:dyDescent="0.2">
      <c r="A29" s="224"/>
      <c r="B29" s="161">
        <v>18</v>
      </c>
      <c r="C29" s="235" t="s">
        <v>155</v>
      </c>
      <c r="D29" s="236" t="s">
        <v>156</v>
      </c>
      <c r="E29" s="174" t="s">
        <v>1162</v>
      </c>
      <c r="F29" s="170" t="s">
        <v>198</v>
      </c>
      <c r="G29" s="175" t="s">
        <v>29</v>
      </c>
      <c r="H29" s="20" t="s">
        <v>1996</v>
      </c>
      <c r="I29" s="81" t="s">
        <v>87</v>
      </c>
      <c r="M29" s="67" t="s">
        <v>1081</v>
      </c>
      <c r="N29" s="70">
        <v>40966</v>
      </c>
      <c r="O29" s="72" t="s">
        <v>1082</v>
      </c>
      <c r="P29" s="72"/>
      <c r="Q29" s="72"/>
      <c r="R29" s="72"/>
      <c r="S29" s="72"/>
      <c r="T29" s="72"/>
      <c r="U29" s="72"/>
      <c r="V29" s="72"/>
      <c r="W29" s="72"/>
    </row>
    <row r="30" spans="1:23" s="4" customFormat="1" ht="15" hidden="1" customHeight="1" outlineLevel="1" x14ac:dyDescent="0.2">
      <c r="A30" s="224"/>
      <c r="B30" s="161">
        <v>19</v>
      </c>
      <c r="C30" s="235" t="s">
        <v>106</v>
      </c>
      <c r="D30" s="237" t="s">
        <v>829</v>
      </c>
      <c r="E30" s="176" t="s">
        <v>1163</v>
      </c>
      <c r="F30" s="170" t="s">
        <v>199</v>
      </c>
      <c r="G30" s="177" t="s">
        <v>30</v>
      </c>
      <c r="H30" s="20" t="s">
        <v>1996</v>
      </c>
      <c r="I30" s="81" t="s">
        <v>88</v>
      </c>
      <c r="M30" s="67"/>
      <c r="N30" s="73"/>
      <c r="O30" s="71" t="s">
        <v>1083</v>
      </c>
      <c r="P30" s="72"/>
      <c r="Q30" s="72"/>
      <c r="R30" s="72"/>
      <c r="S30" s="72"/>
      <c r="T30" s="72"/>
      <c r="U30" s="72"/>
      <c r="V30" s="72"/>
      <c r="W30" s="72"/>
    </row>
    <row r="31" spans="1:23" s="4" customFormat="1" ht="15" hidden="1" customHeight="1" outlineLevel="1" x14ac:dyDescent="0.2">
      <c r="A31" s="224"/>
      <c r="B31" s="161">
        <v>20</v>
      </c>
      <c r="C31" s="235" t="s">
        <v>1888</v>
      </c>
      <c r="D31" s="236" t="s">
        <v>1903</v>
      </c>
      <c r="E31" s="159" t="s">
        <v>1747</v>
      </c>
      <c r="F31" s="170" t="s">
        <v>200</v>
      </c>
      <c r="G31" s="161" t="s">
        <v>31</v>
      </c>
      <c r="H31" s="20" t="s">
        <v>1996</v>
      </c>
      <c r="I31" s="81" t="s">
        <v>89</v>
      </c>
      <c r="M31" s="37" t="s">
        <v>316</v>
      </c>
      <c r="N31" s="42">
        <v>41176</v>
      </c>
      <c r="O31" s="38" t="s">
        <v>317</v>
      </c>
      <c r="P31" s="38"/>
      <c r="Q31" s="38"/>
      <c r="R31" s="38"/>
      <c r="S31" s="38"/>
      <c r="T31" s="38"/>
      <c r="U31" s="38"/>
      <c r="V31" s="38"/>
      <c r="W31" s="38"/>
    </row>
    <row r="32" spans="1:23" s="4" customFormat="1" ht="15" hidden="1" customHeight="1" outlineLevel="1" x14ac:dyDescent="0.2">
      <c r="A32" s="224"/>
      <c r="B32" s="161">
        <v>21</v>
      </c>
      <c r="C32" s="235" t="s">
        <v>1889</v>
      </c>
      <c r="D32" s="236" t="s">
        <v>1904</v>
      </c>
      <c r="E32" s="159" t="s">
        <v>1164</v>
      </c>
      <c r="F32" s="170" t="s">
        <v>201</v>
      </c>
      <c r="G32" s="161" t="s">
        <v>32</v>
      </c>
      <c r="H32" s="20" t="s">
        <v>1996</v>
      </c>
      <c r="I32" s="81" t="s">
        <v>90</v>
      </c>
      <c r="M32" s="37"/>
      <c r="N32" s="42"/>
      <c r="O32" s="38" t="s">
        <v>318</v>
      </c>
      <c r="P32" s="38"/>
      <c r="Q32" s="38"/>
      <c r="R32" s="38"/>
      <c r="S32" s="38"/>
      <c r="T32" s="38"/>
      <c r="U32" s="38"/>
      <c r="V32" s="38"/>
      <c r="W32" s="38"/>
    </row>
    <row r="33" spans="1:23" s="4" customFormat="1" ht="15" hidden="1" customHeight="1" outlineLevel="1" x14ac:dyDescent="0.2">
      <c r="A33" s="224"/>
      <c r="B33" s="161">
        <v>22</v>
      </c>
      <c r="C33" s="238" t="s">
        <v>1717</v>
      </c>
      <c r="D33" s="239" t="s">
        <v>1716</v>
      </c>
      <c r="E33" s="159" t="s">
        <v>1749</v>
      </c>
      <c r="F33" s="178" t="s">
        <v>202</v>
      </c>
      <c r="G33" s="161" t="s">
        <v>49</v>
      </c>
      <c r="H33" s="20" t="s">
        <v>1996</v>
      </c>
      <c r="I33" s="81" t="s">
        <v>91</v>
      </c>
      <c r="M33" s="37"/>
      <c r="N33" s="42"/>
      <c r="O33" s="38" t="s">
        <v>319</v>
      </c>
      <c r="P33" s="38"/>
      <c r="Q33" s="38"/>
      <c r="R33" s="38"/>
      <c r="S33" s="38"/>
      <c r="T33" s="38"/>
      <c r="U33" s="38"/>
      <c r="V33" s="38"/>
      <c r="W33" s="38"/>
    </row>
    <row r="34" spans="1:23" s="4" customFormat="1" ht="15" hidden="1" customHeight="1" outlineLevel="1" x14ac:dyDescent="0.2">
      <c r="A34" s="224"/>
      <c r="B34" s="161">
        <v>23</v>
      </c>
      <c r="C34" s="235" t="s">
        <v>1788</v>
      </c>
      <c r="D34" s="236" t="s">
        <v>1471</v>
      </c>
      <c r="E34" s="159" t="s">
        <v>203</v>
      </c>
      <c r="F34" s="170" t="s">
        <v>204</v>
      </c>
      <c r="G34" s="161" t="s">
        <v>33</v>
      </c>
      <c r="H34" s="20" t="s">
        <v>1996</v>
      </c>
      <c r="I34" s="81" t="s">
        <v>92</v>
      </c>
      <c r="M34" s="67"/>
      <c r="N34" s="70"/>
      <c r="O34" s="72"/>
      <c r="P34" s="72"/>
      <c r="Q34" s="72"/>
      <c r="R34" s="72"/>
      <c r="S34" s="72"/>
      <c r="T34" s="72"/>
      <c r="U34" s="72"/>
      <c r="V34" s="72"/>
      <c r="W34" s="72"/>
    </row>
    <row r="35" spans="1:23" s="4" customFormat="1" ht="15" hidden="1" customHeight="1" outlineLevel="1" x14ac:dyDescent="0.2">
      <c r="A35" s="224"/>
      <c r="B35" s="161">
        <v>24</v>
      </c>
      <c r="C35" s="235" t="s">
        <v>1789</v>
      </c>
      <c r="D35" s="236" t="s">
        <v>830</v>
      </c>
      <c r="E35" s="174" t="s">
        <v>1119</v>
      </c>
      <c r="F35" s="170" t="s">
        <v>205</v>
      </c>
      <c r="G35" s="175" t="s">
        <v>34</v>
      </c>
      <c r="H35" s="20" t="s">
        <v>1996</v>
      </c>
      <c r="I35" s="81" t="s">
        <v>93</v>
      </c>
      <c r="N35" s="7"/>
    </row>
    <row r="36" spans="1:23" s="4" customFormat="1" ht="15" hidden="1" customHeight="1" outlineLevel="1" x14ac:dyDescent="0.2">
      <c r="A36" s="224"/>
      <c r="B36" s="161">
        <v>25</v>
      </c>
      <c r="C36" s="235" t="s">
        <v>1790</v>
      </c>
      <c r="D36" s="236" t="s">
        <v>1478</v>
      </c>
      <c r="E36" s="159" t="s">
        <v>1154</v>
      </c>
      <c r="F36" s="170" t="s">
        <v>206</v>
      </c>
      <c r="G36" s="161" t="s">
        <v>48</v>
      </c>
      <c r="H36" s="20" t="s">
        <v>1996</v>
      </c>
      <c r="I36" s="81" t="s">
        <v>94</v>
      </c>
      <c r="N36" s="7"/>
    </row>
    <row r="37" spans="1:23" s="4" customFormat="1" ht="15" hidden="1" customHeight="1" outlineLevel="1" x14ac:dyDescent="0.2">
      <c r="A37" s="224"/>
      <c r="B37" s="161">
        <v>26</v>
      </c>
      <c r="C37" s="235" t="s">
        <v>1791</v>
      </c>
      <c r="D37" s="236" t="s">
        <v>1479</v>
      </c>
      <c r="E37" s="159" t="s">
        <v>1120</v>
      </c>
      <c r="F37" s="170" t="s">
        <v>207</v>
      </c>
      <c r="G37" s="161" t="s">
        <v>35</v>
      </c>
      <c r="H37" s="20" t="s">
        <v>1996</v>
      </c>
      <c r="I37" s="82" t="str">
        <f>HLOOKUP(Language!$B$2,Language!$C$12:$G$400,356)</f>
        <v>Special layout</v>
      </c>
      <c r="N37" s="7"/>
    </row>
    <row r="38" spans="1:23" s="4" customFormat="1" ht="15" hidden="1" customHeight="1" outlineLevel="1" x14ac:dyDescent="0.2">
      <c r="A38" s="224"/>
      <c r="B38" s="161">
        <v>27</v>
      </c>
      <c r="C38" s="238" t="s">
        <v>1890</v>
      </c>
      <c r="D38" s="239" t="s">
        <v>831</v>
      </c>
      <c r="E38" s="159" t="s">
        <v>1165</v>
      </c>
      <c r="F38" s="178" t="s">
        <v>208</v>
      </c>
      <c r="G38" s="161" t="s">
        <v>37</v>
      </c>
      <c r="H38" s="20" t="s">
        <v>1996</v>
      </c>
      <c r="N38" s="7"/>
    </row>
    <row r="39" spans="1:23" s="4" customFormat="1" ht="15" hidden="1" customHeight="1" outlineLevel="1" x14ac:dyDescent="0.2">
      <c r="A39" s="224"/>
      <c r="B39" s="161">
        <v>28</v>
      </c>
      <c r="C39" s="238" t="s">
        <v>1891</v>
      </c>
      <c r="D39" s="239" t="s">
        <v>1480</v>
      </c>
      <c r="E39" s="159" t="s">
        <v>209</v>
      </c>
      <c r="F39" s="178" t="s">
        <v>210</v>
      </c>
      <c r="G39" s="161" t="s">
        <v>38</v>
      </c>
      <c r="H39" s="20" t="s">
        <v>1996</v>
      </c>
      <c r="N39" s="7"/>
    </row>
    <row r="40" spans="1:23" s="4" customFormat="1" ht="15" hidden="1" customHeight="1" outlineLevel="1" x14ac:dyDescent="0.2">
      <c r="A40" s="224"/>
      <c r="B40" s="161">
        <v>29</v>
      </c>
      <c r="C40" s="228" t="s">
        <v>1917</v>
      </c>
      <c r="D40" s="229" t="s">
        <v>832</v>
      </c>
      <c r="E40" s="159" t="s">
        <v>1156</v>
      </c>
      <c r="F40" s="172" t="s">
        <v>211</v>
      </c>
      <c r="G40" s="161" t="s">
        <v>40</v>
      </c>
      <c r="H40" s="20" t="s">
        <v>1996</v>
      </c>
      <c r="N40" s="7"/>
    </row>
    <row r="41" spans="1:23" s="4" customFormat="1" ht="15" hidden="1" customHeight="1" outlineLevel="1" x14ac:dyDescent="0.2">
      <c r="A41" s="224"/>
      <c r="B41" s="161">
        <v>30</v>
      </c>
      <c r="C41" s="228" t="s">
        <v>1918</v>
      </c>
      <c r="D41" s="229" t="s">
        <v>1935</v>
      </c>
      <c r="E41" s="159" t="s">
        <v>1155</v>
      </c>
      <c r="F41" s="172" t="s">
        <v>212</v>
      </c>
      <c r="G41" s="161" t="s">
        <v>41</v>
      </c>
      <c r="H41" s="20" t="s">
        <v>1996</v>
      </c>
      <c r="N41" s="7"/>
    </row>
    <row r="42" spans="1:23" s="4" customFormat="1" ht="15" hidden="1" customHeight="1" outlineLevel="1" x14ac:dyDescent="0.2">
      <c r="A42" s="224"/>
      <c r="B42" s="161">
        <v>31</v>
      </c>
      <c r="C42" s="238" t="s">
        <v>1892</v>
      </c>
      <c r="D42" s="239" t="s">
        <v>164</v>
      </c>
      <c r="E42" s="159" t="s">
        <v>1121</v>
      </c>
      <c r="F42" s="178" t="s">
        <v>213</v>
      </c>
      <c r="G42" s="161" t="s">
        <v>39</v>
      </c>
      <c r="H42" s="20" t="s">
        <v>1996</v>
      </c>
      <c r="N42" s="7"/>
    </row>
    <row r="43" spans="1:23" s="4" customFormat="1" ht="15" hidden="1" customHeight="1" outlineLevel="1" x14ac:dyDescent="0.2">
      <c r="A43" s="224"/>
      <c r="B43" s="161">
        <v>32</v>
      </c>
      <c r="C43" s="238" t="s">
        <v>1893</v>
      </c>
      <c r="D43" s="239" t="s">
        <v>1906</v>
      </c>
      <c r="E43" s="159" t="s">
        <v>214</v>
      </c>
      <c r="F43" s="178" t="s">
        <v>215</v>
      </c>
      <c r="G43" s="161" t="s">
        <v>36</v>
      </c>
      <c r="H43" s="20" t="s">
        <v>1996</v>
      </c>
      <c r="N43" s="7"/>
    </row>
    <row r="44" spans="1:23" s="4" customFormat="1" ht="15" hidden="1" customHeight="1" outlineLevel="1" x14ac:dyDescent="0.2">
      <c r="A44" s="224"/>
      <c r="B44" s="161">
        <v>33</v>
      </c>
      <c r="C44" s="238" t="s">
        <v>1938</v>
      </c>
      <c r="D44" s="239" t="s">
        <v>1936</v>
      </c>
      <c r="E44" s="159" t="s">
        <v>1122</v>
      </c>
      <c r="F44" s="178" t="s">
        <v>216</v>
      </c>
      <c r="G44" s="161" t="s">
        <v>42</v>
      </c>
      <c r="H44" s="20" t="s">
        <v>1996</v>
      </c>
      <c r="N44" s="7"/>
    </row>
    <row r="45" spans="1:23" s="4" customFormat="1" ht="15" hidden="1" customHeight="1" outlineLevel="1" x14ac:dyDescent="0.2">
      <c r="A45" s="224"/>
      <c r="B45" s="161">
        <v>34</v>
      </c>
      <c r="C45" s="238" t="s">
        <v>1939</v>
      </c>
      <c r="D45" s="239" t="s">
        <v>1937</v>
      </c>
      <c r="E45" s="159" t="s">
        <v>1123</v>
      </c>
      <c r="F45" s="178" t="s">
        <v>217</v>
      </c>
      <c r="G45" s="161" t="s">
        <v>43</v>
      </c>
      <c r="H45" s="20" t="s">
        <v>1996</v>
      </c>
      <c r="N45" s="7"/>
    </row>
    <row r="46" spans="1:23" s="4" customFormat="1" ht="15" hidden="1" customHeight="1" outlineLevel="1" x14ac:dyDescent="0.2">
      <c r="A46" s="224"/>
      <c r="B46" s="161">
        <v>35</v>
      </c>
      <c r="C46" s="238" t="s">
        <v>1894</v>
      </c>
      <c r="D46" s="239" t="s">
        <v>1907</v>
      </c>
      <c r="E46" s="159" t="s">
        <v>218</v>
      </c>
      <c r="F46" s="178" t="s">
        <v>219</v>
      </c>
      <c r="G46" s="161" t="s">
        <v>44</v>
      </c>
      <c r="H46" s="20" t="s">
        <v>1996</v>
      </c>
      <c r="N46" s="7"/>
    </row>
    <row r="47" spans="1:23" s="4" customFormat="1" ht="15" hidden="1" customHeight="1" outlineLevel="1" x14ac:dyDescent="0.2">
      <c r="A47" s="224"/>
      <c r="B47" s="161">
        <v>36</v>
      </c>
      <c r="C47" s="238" t="s">
        <v>1891</v>
      </c>
      <c r="D47" s="239" t="s">
        <v>1905</v>
      </c>
      <c r="E47" s="159" t="s">
        <v>220</v>
      </c>
      <c r="F47" s="178" t="s">
        <v>210</v>
      </c>
      <c r="G47" s="161" t="s">
        <v>45</v>
      </c>
      <c r="H47" s="20" t="s">
        <v>1996</v>
      </c>
      <c r="N47" s="7"/>
    </row>
    <row r="48" spans="1:23" s="4" customFormat="1" ht="15" hidden="1" customHeight="1" outlineLevel="1" x14ac:dyDescent="0.2">
      <c r="A48" s="224"/>
      <c r="B48" s="161">
        <v>37</v>
      </c>
      <c r="C48" s="238" t="s">
        <v>1202</v>
      </c>
      <c r="D48" s="239" t="s">
        <v>1203</v>
      </c>
      <c r="E48" s="159" t="s">
        <v>221</v>
      </c>
      <c r="F48" s="178" t="s">
        <v>222</v>
      </c>
      <c r="G48" s="161" t="s">
        <v>60</v>
      </c>
      <c r="H48" s="20" t="s">
        <v>1996</v>
      </c>
      <c r="N48" s="7"/>
    </row>
    <row r="49" spans="1:14" s="4" customFormat="1" ht="15" hidden="1" customHeight="1" outlineLevel="1" x14ac:dyDescent="0.2">
      <c r="A49" s="224"/>
      <c r="B49" s="161">
        <v>38</v>
      </c>
      <c r="C49" s="238" t="s">
        <v>1927</v>
      </c>
      <c r="D49" s="239" t="s">
        <v>1933</v>
      </c>
      <c r="E49" s="159" t="s">
        <v>1143</v>
      </c>
      <c r="F49" s="178" t="s">
        <v>223</v>
      </c>
      <c r="G49" s="161" t="s">
        <v>111</v>
      </c>
      <c r="H49" s="20" t="s">
        <v>1996</v>
      </c>
      <c r="N49" s="7"/>
    </row>
    <row r="50" spans="1:14" s="4" customFormat="1" ht="15" hidden="1" customHeight="1" outlineLevel="1" x14ac:dyDescent="0.2">
      <c r="A50" s="224"/>
      <c r="B50" s="161">
        <v>39</v>
      </c>
      <c r="C50" s="238" t="s">
        <v>1895</v>
      </c>
      <c r="D50" s="239" t="s">
        <v>1908</v>
      </c>
      <c r="E50" s="159" t="s">
        <v>1157</v>
      </c>
      <c r="F50" s="178" t="s">
        <v>224</v>
      </c>
      <c r="G50" s="161" t="s">
        <v>46</v>
      </c>
      <c r="H50" s="20" t="s">
        <v>1996</v>
      </c>
      <c r="N50" s="7"/>
    </row>
    <row r="51" spans="1:14" s="4" customFormat="1" ht="15" hidden="1" customHeight="1" outlineLevel="1" x14ac:dyDescent="0.2">
      <c r="A51" s="224"/>
      <c r="B51" s="161">
        <v>40</v>
      </c>
      <c r="C51" s="238" t="s">
        <v>1896</v>
      </c>
      <c r="D51" s="239" t="s">
        <v>1989</v>
      </c>
      <c r="E51" s="159" t="s">
        <v>225</v>
      </c>
      <c r="F51" s="178" t="s">
        <v>226</v>
      </c>
      <c r="G51" s="161" t="s">
        <v>47</v>
      </c>
      <c r="H51" s="20" t="s">
        <v>1996</v>
      </c>
      <c r="N51" s="7"/>
    </row>
    <row r="52" spans="1:14" s="4" customFormat="1" ht="15" hidden="1" customHeight="1" outlineLevel="1" x14ac:dyDescent="0.2">
      <c r="A52" s="224"/>
      <c r="B52" s="161">
        <v>41</v>
      </c>
      <c r="C52" s="238" t="s">
        <v>1962</v>
      </c>
      <c r="D52" s="239" t="s">
        <v>1963</v>
      </c>
      <c r="E52" s="159" t="s">
        <v>1964</v>
      </c>
      <c r="F52" s="178" t="s">
        <v>227</v>
      </c>
      <c r="G52" s="161" t="s">
        <v>31</v>
      </c>
      <c r="H52" s="20" t="s">
        <v>1996</v>
      </c>
      <c r="N52" s="7"/>
    </row>
    <row r="53" spans="1:14" s="4" customFormat="1" ht="15" hidden="1" customHeight="1" outlineLevel="1" x14ac:dyDescent="0.2">
      <c r="A53" s="224"/>
      <c r="B53" s="161">
        <v>42</v>
      </c>
      <c r="C53" s="238" t="s">
        <v>1897</v>
      </c>
      <c r="D53" s="239" t="s">
        <v>165</v>
      </c>
      <c r="E53" s="159" t="s">
        <v>1125</v>
      </c>
      <c r="F53" s="178" t="s">
        <v>228</v>
      </c>
      <c r="G53" s="161" t="s">
        <v>50</v>
      </c>
      <c r="H53" s="20" t="s">
        <v>1996</v>
      </c>
      <c r="N53" s="7"/>
    </row>
    <row r="54" spans="1:14" s="4" customFormat="1" ht="15" hidden="1" customHeight="1" outlineLevel="1" x14ac:dyDescent="0.2">
      <c r="A54" s="224"/>
      <c r="B54" s="161">
        <v>43</v>
      </c>
      <c r="C54" s="238" t="s">
        <v>1898</v>
      </c>
      <c r="D54" s="239" t="s">
        <v>1909</v>
      </c>
      <c r="E54" s="159" t="s">
        <v>1197</v>
      </c>
      <c r="F54" s="178" t="s">
        <v>229</v>
      </c>
      <c r="G54" s="161" t="s">
        <v>51</v>
      </c>
      <c r="H54" s="20" t="s">
        <v>1996</v>
      </c>
      <c r="N54" s="7"/>
    </row>
    <row r="55" spans="1:14" s="4" customFormat="1" ht="15" hidden="1" customHeight="1" outlineLevel="1" x14ac:dyDescent="0.2">
      <c r="A55" s="224"/>
      <c r="B55" s="161">
        <v>44</v>
      </c>
      <c r="C55" s="238" t="s">
        <v>1257</v>
      </c>
      <c r="D55" s="239" t="s">
        <v>1258</v>
      </c>
      <c r="E55" s="159" t="s">
        <v>1124</v>
      </c>
      <c r="F55" s="178" t="s">
        <v>230</v>
      </c>
      <c r="G55" s="161" t="s">
        <v>52</v>
      </c>
      <c r="H55" s="20" t="s">
        <v>1996</v>
      </c>
      <c r="N55" s="7"/>
    </row>
    <row r="56" spans="1:14" s="4" customFormat="1" ht="15" hidden="1" customHeight="1" outlineLevel="1" x14ac:dyDescent="0.2">
      <c r="A56" s="224"/>
      <c r="B56" s="161">
        <v>45</v>
      </c>
      <c r="C56" s="238" t="s">
        <v>1204</v>
      </c>
      <c r="D56" s="239" t="s">
        <v>1995</v>
      </c>
      <c r="E56" s="159" t="s">
        <v>231</v>
      </c>
      <c r="F56" s="178" t="s">
        <v>232</v>
      </c>
      <c r="G56" s="161" t="s">
        <v>54</v>
      </c>
      <c r="H56" s="20" t="s">
        <v>1996</v>
      </c>
      <c r="N56" s="7"/>
    </row>
    <row r="57" spans="1:14" s="4" customFormat="1" ht="15" hidden="1" customHeight="1" outlineLevel="1" x14ac:dyDescent="0.2">
      <c r="A57" s="224"/>
      <c r="B57" s="161">
        <v>46</v>
      </c>
      <c r="C57" s="238" t="s">
        <v>1932</v>
      </c>
      <c r="D57" s="239" t="s">
        <v>1481</v>
      </c>
      <c r="E57" s="159" t="s">
        <v>233</v>
      </c>
      <c r="F57" s="178" t="s">
        <v>234</v>
      </c>
      <c r="G57" s="161" t="s">
        <v>1208</v>
      </c>
      <c r="H57" s="20" t="s">
        <v>1996</v>
      </c>
      <c r="N57" s="7"/>
    </row>
    <row r="58" spans="1:14" s="4" customFormat="1" ht="15" hidden="1" customHeight="1" outlineLevel="1" x14ac:dyDescent="0.2">
      <c r="A58" s="224"/>
      <c r="B58" s="161">
        <v>47</v>
      </c>
      <c r="C58" s="228" t="s">
        <v>1929</v>
      </c>
      <c r="D58" s="229" t="s">
        <v>1930</v>
      </c>
      <c r="E58" s="159" t="s">
        <v>235</v>
      </c>
      <c r="F58" s="172" t="s">
        <v>236</v>
      </c>
      <c r="G58" s="161" t="s">
        <v>1209</v>
      </c>
      <c r="H58" s="20" t="s">
        <v>1996</v>
      </c>
      <c r="N58" s="7"/>
    </row>
    <row r="59" spans="1:14" s="4" customFormat="1" ht="15" hidden="1" customHeight="1" outlineLevel="1" x14ac:dyDescent="0.2">
      <c r="A59" s="224"/>
      <c r="B59" s="161">
        <v>48</v>
      </c>
      <c r="C59" s="228" t="s">
        <v>1934</v>
      </c>
      <c r="D59" s="229" t="s">
        <v>1931</v>
      </c>
      <c r="E59" s="159" t="s">
        <v>237</v>
      </c>
      <c r="F59" s="172" t="s">
        <v>238</v>
      </c>
      <c r="G59" s="161" t="s">
        <v>1210</v>
      </c>
      <c r="H59" s="20" t="s">
        <v>1996</v>
      </c>
      <c r="N59" s="7"/>
    </row>
    <row r="60" spans="1:14" s="4" customFormat="1" ht="15" hidden="1" customHeight="1" outlineLevel="1" x14ac:dyDescent="0.2">
      <c r="A60" s="224"/>
      <c r="B60" s="161">
        <v>49</v>
      </c>
      <c r="C60" s="238" t="s">
        <v>1899</v>
      </c>
      <c r="D60" s="239" t="s">
        <v>1910</v>
      </c>
      <c r="E60" s="159" t="s">
        <v>239</v>
      </c>
      <c r="F60" s="178" t="s">
        <v>240</v>
      </c>
      <c r="G60" s="161" t="s">
        <v>56</v>
      </c>
      <c r="H60" s="20" t="s">
        <v>1996</v>
      </c>
      <c r="N60" s="7"/>
    </row>
    <row r="61" spans="1:14" s="4" customFormat="1" ht="15" hidden="1" customHeight="1" outlineLevel="1" x14ac:dyDescent="0.2">
      <c r="A61" s="224"/>
      <c r="B61" s="161">
        <v>50</v>
      </c>
      <c r="C61" s="238" t="s">
        <v>1516</v>
      </c>
      <c r="D61" s="239" t="s">
        <v>1517</v>
      </c>
      <c r="E61" s="159" t="s">
        <v>241</v>
      </c>
      <c r="F61" s="178" t="s">
        <v>242</v>
      </c>
      <c r="G61" s="161" t="s">
        <v>1518</v>
      </c>
      <c r="H61" s="20" t="s">
        <v>1996</v>
      </c>
      <c r="N61" s="7"/>
    </row>
    <row r="62" spans="1:14" s="4" customFormat="1" ht="15" hidden="1" customHeight="1" outlineLevel="1" x14ac:dyDescent="0.2">
      <c r="A62" s="224"/>
      <c r="B62" s="161">
        <v>51</v>
      </c>
      <c r="C62" s="238" t="s">
        <v>1900</v>
      </c>
      <c r="D62" s="239" t="s">
        <v>1911</v>
      </c>
      <c r="E62" s="159" t="s">
        <v>1126</v>
      </c>
      <c r="F62" s="178" t="s">
        <v>243</v>
      </c>
      <c r="G62" s="161" t="s">
        <v>59</v>
      </c>
      <c r="H62" s="20" t="s">
        <v>1996</v>
      </c>
      <c r="N62" s="7"/>
    </row>
    <row r="63" spans="1:14" s="4" customFormat="1" ht="15" hidden="1" customHeight="1" outlineLevel="1" x14ac:dyDescent="0.2">
      <c r="A63" s="224"/>
      <c r="B63" s="161">
        <v>52</v>
      </c>
      <c r="C63" s="240" t="s">
        <v>146</v>
      </c>
      <c r="D63" s="241" t="s">
        <v>1482</v>
      </c>
      <c r="E63" s="159" t="s">
        <v>244</v>
      </c>
      <c r="F63" s="160" t="s">
        <v>245</v>
      </c>
      <c r="G63" s="161" t="s">
        <v>1513</v>
      </c>
      <c r="H63" s="20" t="s">
        <v>1996</v>
      </c>
      <c r="N63" s="7"/>
    </row>
    <row r="64" spans="1:14" s="4" customFormat="1" ht="15" hidden="1" customHeight="1" outlineLevel="1" x14ac:dyDescent="0.2">
      <c r="A64" s="224"/>
      <c r="B64" s="161">
        <v>53</v>
      </c>
      <c r="C64" s="240" t="s">
        <v>147</v>
      </c>
      <c r="D64" s="241" t="s">
        <v>1483</v>
      </c>
      <c r="E64" s="159" t="s">
        <v>246</v>
      </c>
      <c r="F64" s="160" t="s">
        <v>247</v>
      </c>
      <c r="G64" s="161" t="s">
        <v>1514</v>
      </c>
      <c r="H64" s="20" t="s">
        <v>1996</v>
      </c>
      <c r="N64" s="7"/>
    </row>
    <row r="65" spans="1:253" s="4" customFormat="1" ht="15" hidden="1" customHeight="1" outlineLevel="1" x14ac:dyDescent="0.2">
      <c r="A65" s="224"/>
      <c r="B65" s="161">
        <v>54</v>
      </c>
      <c r="C65" s="228" t="s">
        <v>1127</v>
      </c>
      <c r="D65" s="229" t="s">
        <v>1128</v>
      </c>
      <c r="E65" s="159" t="s">
        <v>1129</v>
      </c>
      <c r="F65" s="172" t="s">
        <v>248</v>
      </c>
      <c r="G65" s="161" t="s">
        <v>1515</v>
      </c>
      <c r="H65" s="20" t="s">
        <v>1996</v>
      </c>
      <c r="N65" s="7"/>
    </row>
    <row r="66" spans="1:253" s="4" customFormat="1" ht="15" hidden="1" customHeight="1" outlineLevel="1" x14ac:dyDescent="0.2">
      <c r="A66" s="224"/>
      <c r="B66" s="161">
        <v>55</v>
      </c>
      <c r="C66" s="242" t="s">
        <v>1227</v>
      </c>
      <c r="D66" s="243" t="s">
        <v>1228</v>
      </c>
      <c r="E66" s="179" t="s">
        <v>1750</v>
      </c>
      <c r="F66" s="172" t="s">
        <v>249</v>
      </c>
      <c r="G66" s="180" t="s">
        <v>1519</v>
      </c>
      <c r="H66" s="20" t="s">
        <v>1996</v>
      </c>
      <c r="N66" s="7"/>
    </row>
    <row r="67" spans="1:253" s="4" customFormat="1" ht="15" hidden="1" customHeight="1" outlineLevel="1" x14ac:dyDescent="0.2">
      <c r="A67" s="224"/>
      <c r="B67" s="161">
        <v>56</v>
      </c>
      <c r="C67" s="228" t="s">
        <v>1205</v>
      </c>
      <c r="D67" s="229" t="s">
        <v>1484</v>
      </c>
      <c r="E67" s="159" t="s">
        <v>250</v>
      </c>
      <c r="F67" s="172" t="s">
        <v>251</v>
      </c>
      <c r="G67" s="161" t="s">
        <v>1520</v>
      </c>
      <c r="H67" s="20" t="s">
        <v>1996</v>
      </c>
      <c r="N67" s="7"/>
    </row>
    <row r="68" spans="1:253" s="4" customFormat="1" ht="15" hidden="1" customHeight="1" outlineLevel="1" x14ac:dyDescent="0.2">
      <c r="A68" s="224"/>
      <c r="B68" s="161">
        <v>57</v>
      </c>
      <c r="C68" s="228" t="s">
        <v>1206</v>
      </c>
      <c r="D68" s="229" t="s">
        <v>1207</v>
      </c>
      <c r="E68" s="159" t="s">
        <v>252</v>
      </c>
      <c r="F68" s="172" t="s">
        <v>253</v>
      </c>
      <c r="G68" s="161" t="s">
        <v>1206</v>
      </c>
      <c r="H68" s="20" t="s">
        <v>1996</v>
      </c>
      <c r="N68" s="7"/>
    </row>
    <row r="69" spans="1:253" s="4" customFormat="1" ht="15" hidden="1" customHeight="1" outlineLevel="1" x14ac:dyDescent="0.2">
      <c r="A69" s="224"/>
      <c r="B69" s="161">
        <v>58</v>
      </c>
      <c r="C69" s="228" t="s">
        <v>133</v>
      </c>
      <c r="D69" s="229" t="s">
        <v>1975</v>
      </c>
      <c r="E69" s="159" t="s">
        <v>254</v>
      </c>
      <c r="F69" s="172" t="s">
        <v>255</v>
      </c>
      <c r="G69" s="161" t="s">
        <v>1521</v>
      </c>
      <c r="H69" s="20" t="s">
        <v>1996</v>
      </c>
      <c r="N69" s="7"/>
    </row>
    <row r="70" spans="1:253" ht="15" hidden="1" customHeight="1" x14ac:dyDescent="0.2">
      <c r="A70" s="244"/>
      <c r="B70" s="183">
        <v>59</v>
      </c>
      <c r="C70" s="245"/>
      <c r="D70" s="246"/>
      <c r="E70" s="181"/>
      <c r="F70" s="182"/>
      <c r="G70" s="183"/>
      <c r="H70" s="77"/>
      <c r="M70" s="4"/>
      <c r="N70" s="7"/>
      <c r="O70" s="4"/>
      <c r="P70" s="4"/>
      <c r="Q70" s="4"/>
      <c r="R70" s="4"/>
      <c r="S70" s="4"/>
      <c r="T70" s="4"/>
      <c r="U70" s="4"/>
      <c r="V70" s="4"/>
    </row>
    <row r="71" spans="1:253" ht="15" hidden="1" customHeight="1" collapsed="1" x14ac:dyDescent="0.2">
      <c r="A71" s="230"/>
      <c r="B71" s="186">
        <v>60</v>
      </c>
      <c r="C71" s="231" t="s">
        <v>1940</v>
      </c>
      <c r="D71" s="232" t="s">
        <v>1941</v>
      </c>
      <c r="E71" s="163" t="s">
        <v>1144</v>
      </c>
      <c r="F71" s="184" t="s">
        <v>256</v>
      </c>
      <c r="G71" s="165" t="s">
        <v>112</v>
      </c>
      <c r="H71" s="78" t="s">
        <v>1996</v>
      </c>
      <c r="I71" s="8"/>
      <c r="J71" s="4"/>
      <c r="K71" s="5"/>
      <c r="L71" s="5"/>
      <c r="M71" s="4"/>
      <c r="N71" s="7"/>
      <c r="O71" s="4"/>
      <c r="P71" s="4"/>
      <c r="Q71" s="4"/>
      <c r="R71" s="4"/>
      <c r="S71" s="4"/>
      <c r="T71" s="4"/>
      <c r="U71" s="4"/>
      <c r="V71" s="4"/>
      <c r="W71" s="5"/>
      <c r="X71" s="26"/>
      <c r="Y71" s="5"/>
      <c r="Z71" s="5"/>
      <c r="AA71" s="26"/>
      <c r="AB71" s="8"/>
      <c r="AC71" s="4"/>
      <c r="AD71" s="5"/>
      <c r="AE71" s="5"/>
      <c r="AF71" s="5"/>
      <c r="AG71" s="26"/>
      <c r="AH71" s="8"/>
      <c r="AI71" s="4"/>
      <c r="AJ71" s="5"/>
      <c r="AK71" s="5"/>
      <c r="AL71" s="5"/>
      <c r="AM71" s="26"/>
      <c r="AN71" s="8"/>
      <c r="AO71" s="4"/>
      <c r="AP71" s="5"/>
      <c r="AQ71" s="5"/>
      <c r="AR71" s="5"/>
      <c r="AS71" s="26"/>
      <c r="AT71" s="8"/>
      <c r="AU71" s="4"/>
      <c r="AV71" s="5"/>
      <c r="AW71" s="5"/>
      <c r="AX71" s="5"/>
      <c r="AY71" s="26"/>
      <c r="AZ71" s="8"/>
      <c r="BA71" s="4"/>
      <c r="BB71" s="5"/>
      <c r="BC71" s="5"/>
      <c r="BD71" s="5"/>
      <c r="BE71" s="26"/>
      <c r="BF71" s="8"/>
      <c r="BG71" s="4"/>
      <c r="BH71" s="5"/>
      <c r="BI71" s="5"/>
      <c r="BJ71" s="5"/>
      <c r="BK71" s="26"/>
      <c r="BL71" s="8"/>
      <c r="BM71" s="4"/>
      <c r="BN71" s="5"/>
      <c r="BO71" s="5"/>
      <c r="BP71" s="5"/>
      <c r="BQ71" s="26"/>
      <c r="BR71" s="8"/>
      <c r="BS71" s="4"/>
      <c r="BT71" s="5"/>
      <c r="BU71" s="5"/>
      <c r="BV71" s="5"/>
      <c r="BW71" s="26"/>
      <c r="BX71" s="8"/>
      <c r="BY71" s="4"/>
      <c r="BZ71" s="5"/>
      <c r="CA71" s="5"/>
      <c r="CB71" s="5"/>
      <c r="CC71" s="26"/>
      <c r="CD71" s="8"/>
      <c r="CE71" s="4"/>
      <c r="CF71" s="5"/>
      <c r="CG71" s="5"/>
      <c r="CH71" s="5"/>
      <c r="CI71" s="26"/>
      <c r="CJ71" s="8"/>
      <c r="CK71" s="4"/>
      <c r="CL71" s="5"/>
      <c r="CM71" s="5"/>
      <c r="CN71" s="5"/>
      <c r="CO71" s="26"/>
      <c r="CP71" s="8"/>
      <c r="CQ71" s="4"/>
      <c r="CR71" s="5"/>
      <c r="CS71" s="5"/>
      <c r="CT71" s="5"/>
      <c r="CU71" s="26"/>
      <c r="CV71" s="8"/>
      <c r="CW71" s="4"/>
      <c r="CX71" s="5"/>
      <c r="CY71" s="5"/>
      <c r="CZ71" s="5"/>
      <c r="DA71" s="26"/>
      <c r="DB71" s="8"/>
      <c r="DC71" s="4"/>
      <c r="DD71" s="5"/>
      <c r="DE71" s="5"/>
      <c r="DF71" s="5"/>
      <c r="DG71" s="26"/>
      <c r="DH71" s="8"/>
      <c r="DI71" s="4"/>
      <c r="DJ71" s="5"/>
      <c r="DK71" s="5"/>
      <c r="DL71" s="5"/>
      <c r="DM71" s="26"/>
      <c r="DN71" s="8"/>
      <c r="DO71" s="4"/>
      <c r="DP71" s="5"/>
      <c r="DQ71" s="5"/>
      <c r="DR71" s="5"/>
      <c r="DS71" s="26"/>
      <c r="DT71" s="8"/>
      <c r="DU71" s="4"/>
      <c r="DV71" s="5"/>
      <c r="DW71" s="5"/>
      <c r="DX71" s="5"/>
      <c r="DY71" s="26"/>
      <c r="DZ71" s="8"/>
      <c r="EA71" s="4"/>
      <c r="EB71" s="5"/>
      <c r="EC71" s="5"/>
      <c r="ED71" s="5"/>
      <c r="EE71" s="26"/>
      <c r="EF71" s="8"/>
      <c r="EG71" s="4"/>
      <c r="EH71" s="5"/>
      <c r="EI71" s="5"/>
      <c r="EJ71" s="5"/>
      <c r="EK71" s="26"/>
      <c r="EL71" s="8"/>
      <c r="EM71" s="4"/>
      <c r="EN71" s="5"/>
      <c r="EO71" s="5"/>
      <c r="EP71" s="5"/>
      <c r="EQ71" s="26"/>
      <c r="ER71" s="8"/>
      <c r="ES71" s="4"/>
      <c r="ET71" s="5"/>
      <c r="EU71" s="5"/>
      <c r="EV71" s="5"/>
      <c r="EW71" s="26"/>
      <c r="EX71" s="8"/>
      <c r="EY71" s="4"/>
      <c r="EZ71" s="5"/>
      <c r="FA71" s="5"/>
      <c r="FB71" s="5"/>
      <c r="FC71" s="26"/>
      <c r="FD71" s="8"/>
      <c r="FE71" s="4"/>
      <c r="FF71" s="5"/>
      <c r="FG71" s="5"/>
      <c r="FH71" s="5"/>
      <c r="FI71" s="26"/>
      <c r="FJ71" s="8"/>
      <c r="FK71" s="4"/>
      <c r="FL71" s="5"/>
      <c r="FM71" s="5"/>
      <c r="FN71" s="5"/>
      <c r="FO71" s="26"/>
      <c r="FP71" s="8"/>
      <c r="FQ71" s="4"/>
      <c r="FR71" s="5"/>
      <c r="FS71" s="5"/>
      <c r="FT71" s="5"/>
      <c r="FU71" s="26"/>
      <c r="FV71" s="8"/>
      <c r="FW71" s="4"/>
      <c r="FX71" s="5"/>
      <c r="FY71" s="5"/>
      <c r="FZ71" s="5"/>
      <c r="GA71" s="26"/>
      <c r="GB71" s="8"/>
      <c r="GC71" s="4"/>
      <c r="GD71" s="5"/>
      <c r="GE71" s="5"/>
      <c r="GF71" s="5"/>
      <c r="GG71" s="26"/>
      <c r="GH71" s="8"/>
      <c r="GI71" s="4"/>
      <c r="GJ71" s="5"/>
      <c r="GK71" s="5"/>
      <c r="GL71" s="5"/>
      <c r="GM71" s="26"/>
      <c r="GN71" s="8"/>
      <c r="GO71" s="4"/>
      <c r="GP71" s="5"/>
      <c r="GQ71" s="5"/>
      <c r="GR71" s="5"/>
      <c r="GS71" s="26"/>
      <c r="GT71" s="8"/>
      <c r="GU71" s="4"/>
      <c r="GV71" s="5"/>
      <c r="GW71" s="5"/>
      <c r="GX71" s="5"/>
      <c r="GY71" s="26"/>
      <c r="GZ71" s="8"/>
      <c r="HA71" s="4"/>
      <c r="HB71" s="5"/>
      <c r="HC71" s="5"/>
      <c r="HD71" s="5"/>
      <c r="HE71" s="26"/>
      <c r="HF71" s="8"/>
      <c r="HG71" s="4"/>
      <c r="HH71" s="5"/>
      <c r="HI71" s="5"/>
      <c r="HJ71" s="5"/>
      <c r="HK71" s="26"/>
      <c r="HL71" s="8"/>
      <c r="HM71" s="4"/>
      <c r="HN71" s="5"/>
      <c r="HO71" s="5"/>
      <c r="HP71" s="5"/>
      <c r="HQ71" s="26"/>
      <c r="HR71" s="8"/>
      <c r="HS71" s="4"/>
      <c r="HT71" s="5"/>
      <c r="HU71" s="5"/>
      <c r="HV71" s="5"/>
      <c r="HW71" s="26"/>
      <c r="HX71" s="8"/>
      <c r="HY71" s="4"/>
      <c r="HZ71" s="5"/>
      <c r="IA71" s="5"/>
      <c r="IB71" s="5"/>
      <c r="IC71" s="26"/>
      <c r="ID71" s="8"/>
      <c r="IE71" s="4"/>
      <c r="IF71" s="5"/>
      <c r="IG71" s="5"/>
      <c r="IH71" s="5"/>
      <c r="II71" s="26"/>
      <c r="IJ71" s="8"/>
      <c r="IK71" s="4"/>
      <c r="IL71" s="5"/>
      <c r="IM71" s="5"/>
      <c r="IN71" s="5"/>
      <c r="IO71" s="26"/>
      <c r="IP71" s="8"/>
      <c r="IQ71" s="4"/>
      <c r="IR71" s="5"/>
      <c r="IS71" s="5"/>
    </row>
    <row r="72" spans="1:253" s="4" customFormat="1" ht="15" hidden="1" customHeight="1" outlineLevel="1" x14ac:dyDescent="0.2">
      <c r="A72" s="224"/>
      <c r="B72" s="161">
        <v>61</v>
      </c>
      <c r="C72" s="238" t="s">
        <v>1942</v>
      </c>
      <c r="D72" s="239" t="s">
        <v>1959</v>
      </c>
      <c r="E72" s="159" t="s">
        <v>1159</v>
      </c>
      <c r="F72" s="178" t="s">
        <v>257</v>
      </c>
      <c r="G72" s="161" t="s">
        <v>65</v>
      </c>
      <c r="H72" s="20" t="s">
        <v>1996</v>
      </c>
      <c r="N72" s="7"/>
    </row>
    <row r="73" spans="1:253" s="4" customFormat="1" ht="15" hidden="1" customHeight="1" outlineLevel="1" x14ac:dyDescent="0.2">
      <c r="A73" s="224"/>
      <c r="B73" s="161">
        <v>62</v>
      </c>
      <c r="C73" s="238" t="s">
        <v>1943</v>
      </c>
      <c r="D73" s="239" t="s">
        <v>1485</v>
      </c>
      <c r="E73" s="159" t="s">
        <v>1158</v>
      </c>
      <c r="F73" s="178" t="s">
        <v>258</v>
      </c>
      <c r="G73" s="161" t="s">
        <v>66</v>
      </c>
      <c r="H73" s="20" t="s">
        <v>1996</v>
      </c>
      <c r="N73" s="7"/>
    </row>
    <row r="74" spans="1:253" s="4" customFormat="1" ht="15" hidden="1" customHeight="1" outlineLevel="1" x14ac:dyDescent="0.2">
      <c r="A74" s="224"/>
      <c r="B74" s="161">
        <v>63</v>
      </c>
      <c r="C74" s="238" t="s">
        <v>1944</v>
      </c>
      <c r="D74" s="239" t="s">
        <v>1486</v>
      </c>
      <c r="E74" s="159" t="s">
        <v>1196</v>
      </c>
      <c r="F74" s="178" t="s">
        <v>259</v>
      </c>
      <c r="G74" s="161" t="s">
        <v>67</v>
      </c>
      <c r="H74" s="20" t="s">
        <v>1996</v>
      </c>
      <c r="N74" s="7"/>
    </row>
    <row r="75" spans="1:253" s="4" customFormat="1" ht="15" hidden="1" customHeight="1" outlineLevel="1" x14ac:dyDescent="0.2">
      <c r="A75" s="224"/>
      <c r="B75" s="161">
        <v>64</v>
      </c>
      <c r="C75" s="238" t="s">
        <v>1945</v>
      </c>
      <c r="D75" s="239" t="s">
        <v>1960</v>
      </c>
      <c r="E75" s="159" t="s">
        <v>1146</v>
      </c>
      <c r="F75" s="178" t="s">
        <v>260</v>
      </c>
      <c r="G75" s="161" t="s">
        <v>68</v>
      </c>
      <c r="H75" s="20" t="s">
        <v>1996</v>
      </c>
      <c r="N75" s="7"/>
    </row>
    <row r="76" spans="1:253" s="4" customFormat="1" ht="15" hidden="1" customHeight="1" outlineLevel="1" x14ac:dyDescent="0.2">
      <c r="A76" s="224"/>
      <c r="B76" s="161">
        <v>65</v>
      </c>
      <c r="C76" s="238" t="s">
        <v>1946</v>
      </c>
      <c r="D76" s="239" t="s">
        <v>1961</v>
      </c>
      <c r="E76" s="159" t="s">
        <v>1147</v>
      </c>
      <c r="F76" s="178" t="s">
        <v>261</v>
      </c>
      <c r="G76" s="161" t="s">
        <v>69</v>
      </c>
      <c r="H76" s="12" t="s">
        <v>1996</v>
      </c>
      <c r="N76" s="7"/>
    </row>
    <row r="77" spans="1:253" s="4" customFormat="1" ht="15" hidden="1" customHeight="1" outlineLevel="1" x14ac:dyDescent="0.2">
      <c r="A77" s="224"/>
      <c r="B77" s="161">
        <v>66</v>
      </c>
      <c r="C77" s="238" t="s">
        <v>1947</v>
      </c>
      <c r="D77" s="239" t="s">
        <v>1487</v>
      </c>
      <c r="E77" s="159" t="s">
        <v>262</v>
      </c>
      <c r="F77" s="178" t="s">
        <v>263</v>
      </c>
      <c r="G77" s="161" t="s">
        <v>71</v>
      </c>
      <c r="H77" s="12" t="s">
        <v>1996</v>
      </c>
      <c r="N77" s="7"/>
    </row>
    <row r="78" spans="1:253" s="4" customFormat="1" ht="15" hidden="1" customHeight="1" outlineLevel="1" x14ac:dyDescent="0.2">
      <c r="A78" s="224"/>
      <c r="B78" s="161">
        <v>67</v>
      </c>
      <c r="C78" s="238" t="s">
        <v>1948</v>
      </c>
      <c r="D78" s="239" t="s">
        <v>1977</v>
      </c>
      <c r="E78" s="159" t="s">
        <v>1752</v>
      </c>
      <c r="F78" s="178" t="s">
        <v>264</v>
      </c>
      <c r="G78" s="161" t="s">
        <v>70</v>
      </c>
      <c r="H78" s="12" t="s">
        <v>1996</v>
      </c>
      <c r="N78" s="7"/>
    </row>
    <row r="79" spans="1:253" s="4" customFormat="1" ht="15" hidden="1" customHeight="1" outlineLevel="1" x14ac:dyDescent="0.2">
      <c r="A79" s="224"/>
      <c r="B79" s="161">
        <v>68</v>
      </c>
      <c r="C79" s="238" t="s">
        <v>1956</v>
      </c>
      <c r="D79" s="239" t="s">
        <v>1978</v>
      </c>
      <c r="E79" s="159" t="s">
        <v>1192</v>
      </c>
      <c r="F79" s="178" t="s">
        <v>265</v>
      </c>
      <c r="G79" s="161" t="s">
        <v>72</v>
      </c>
      <c r="H79" s="12" t="s">
        <v>1996</v>
      </c>
      <c r="N79" s="7"/>
    </row>
    <row r="80" spans="1:253" s="4" customFormat="1" ht="15" hidden="1" customHeight="1" outlineLevel="1" x14ac:dyDescent="0.2">
      <c r="A80" s="224"/>
      <c r="B80" s="161">
        <v>69</v>
      </c>
      <c r="C80" s="238" t="s">
        <v>1957</v>
      </c>
      <c r="D80" s="239" t="s">
        <v>1979</v>
      </c>
      <c r="E80" s="159" t="s">
        <v>266</v>
      </c>
      <c r="F80" s="178" t="s">
        <v>267</v>
      </c>
      <c r="G80" s="161" t="s">
        <v>73</v>
      </c>
      <c r="H80" s="12" t="s">
        <v>1996</v>
      </c>
      <c r="N80" s="7"/>
    </row>
    <row r="81" spans="1:253" s="4" customFormat="1" ht="15" hidden="1" customHeight="1" outlineLevel="1" x14ac:dyDescent="0.2">
      <c r="A81" s="224"/>
      <c r="B81" s="161">
        <v>70</v>
      </c>
      <c r="C81" s="238" t="s">
        <v>1985</v>
      </c>
      <c r="D81" s="239" t="s">
        <v>1986</v>
      </c>
      <c r="E81" s="159" t="s">
        <v>268</v>
      </c>
      <c r="F81" s="178" t="s">
        <v>269</v>
      </c>
      <c r="G81" s="161" t="s">
        <v>76</v>
      </c>
      <c r="H81" s="12" t="s">
        <v>1996</v>
      </c>
      <c r="N81" s="7"/>
    </row>
    <row r="82" spans="1:253" s="4" customFormat="1" ht="15" hidden="1" customHeight="1" outlineLevel="1" x14ac:dyDescent="0.2">
      <c r="A82" s="224"/>
      <c r="B82" s="161">
        <v>71</v>
      </c>
      <c r="C82" s="228" t="s">
        <v>1987</v>
      </c>
      <c r="D82" s="229" t="s">
        <v>1737</v>
      </c>
      <c r="E82" s="159" t="s">
        <v>1160</v>
      </c>
      <c r="F82" s="172" t="s">
        <v>270</v>
      </c>
      <c r="G82" s="161" t="s">
        <v>1738</v>
      </c>
      <c r="H82" s="12" t="s">
        <v>1996</v>
      </c>
      <c r="N82" s="7"/>
    </row>
    <row r="83" spans="1:253" s="4" customFormat="1" ht="15" hidden="1" customHeight="1" outlineLevel="1" x14ac:dyDescent="0.2">
      <c r="A83" s="224"/>
      <c r="B83" s="161">
        <v>72</v>
      </c>
      <c r="C83" s="238" t="s">
        <v>1981</v>
      </c>
      <c r="D83" s="239" t="s">
        <v>1983</v>
      </c>
      <c r="E83" s="159" t="s">
        <v>271</v>
      </c>
      <c r="F83" s="178" t="s">
        <v>272</v>
      </c>
      <c r="G83" s="161" t="s">
        <v>75</v>
      </c>
      <c r="H83" s="12" t="s">
        <v>1996</v>
      </c>
      <c r="N83" s="7"/>
    </row>
    <row r="84" spans="1:253" s="4" customFormat="1" ht="15" hidden="1" customHeight="1" outlineLevel="1" x14ac:dyDescent="0.2">
      <c r="A84" s="224"/>
      <c r="B84" s="161">
        <v>73</v>
      </c>
      <c r="C84" s="228" t="s">
        <v>1982</v>
      </c>
      <c r="D84" s="229" t="s">
        <v>1984</v>
      </c>
      <c r="E84" s="159" t="s">
        <v>273</v>
      </c>
      <c r="F84" s="172" t="s">
        <v>274</v>
      </c>
      <c r="G84" s="161" t="s">
        <v>74</v>
      </c>
      <c r="H84" s="12" t="s">
        <v>1996</v>
      </c>
      <c r="N84" s="7"/>
    </row>
    <row r="85" spans="1:253" s="4" customFormat="1" ht="15" hidden="1" customHeight="1" outlineLevel="1" x14ac:dyDescent="0.2">
      <c r="A85" s="224"/>
      <c r="B85" s="161">
        <v>74</v>
      </c>
      <c r="C85" s="238" t="s">
        <v>1958</v>
      </c>
      <c r="D85" s="239" t="s">
        <v>1980</v>
      </c>
      <c r="E85" s="159" t="s">
        <v>275</v>
      </c>
      <c r="F85" s="178" t="s">
        <v>276</v>
      </c>
      <c r="G85" s="161" t="s">
        <v>77</v>
      </c>
      <c r="H85" s="12" t="s">
        <v>1996</v>
      </c>
      <c r="N85" s="7"/>
    </row>
    <row r="86" spans="1:253" s="4" customFormat="1" ht="15" hidden="1" customHeight="1" outlineLevel="1" x14ac:dyDescent="0.2">
      <c r="A86" s="247"/>
      <c r="B86" s="186">
        <v>75</v>
      </c>
      <c r="C86" s="248" t="s">
        <v>149</v>
      </c>
      <c r="D86" s="249"/>
      <c r="E86" s="163"/>
      <c r="F86" s="185"/>
      <c r="G86" s="186"/>
      <c r="H86" s="80"/>
      <c r="N86" s="7"/>
    </row>
    <row r="87" spans="1:253" s="4" customFormat="1" ht="15" hidden="1" customHeight="1" outlineLevel="1" x14ac:dyDescent="0.2">
      <c r="A87" s="247"/>
      <c r="B87" s="186">
        <v>76</v>
      </c>
      <c r="C87" s="248" t="s">
        <v>150</v>
      </c>
      <c r="D87" s="249"/>
      <c r="E87" s="163"/>
      <c r="F87" s="185"/>
      <c r="G87" s="186"/>
      <c r="H87" s="80"/>
      <c r="N87" s="7"/>
      <c r="R87" s="9"/>
    </row>
    <row r="88" spans="1:253" s="4" customFormat="1" ht="15" hidden="1" customHeight="1" outlineLevel="1" x14ac:dyDescent="0.2">
      <c r="A88" s="224"/>
      <c r="B88" s="161">
        <v>77</v>
      </c>
      <c r="C88" s="250" t="s">
        <v>1530</v>
      </c>
      <c r="D88" s="251" t="s">
        <v>1472</v>
      </c>
      <c r="E88" s="159" t="s">
        <v>277</v>
      </c>
      <c r="F88" s="187" t="s">
        <v>278</v>
      </c>
      <c r="G88" s="188"/>
      <c r="H88" s="97" t="s">
        <v>1996</v>
      </c>
      <c r="N88" s="7"/>
      <c r="R88" s="26"/>
      <c r="S88" s="9"/>
      <c r="T88" s="9"/>
      <c r="U88" s="9"/>
    </row>
    <row r="89" spans="1:253" s="4" customFormat="1" ht="15" hidden="1" customHeight="1" outlineLevel="1" x14ac:dyDescent="0.2">
      <c r="A89" s="224"/>
      <c r="B89" s="161">
        <v>78</v>
      </c>
      <c r="C89" s="252" t="s">
        <v>1991</v>
      </c>
      <c r="D89" s="253" t="s">
        <v>1473</v>
      </c>
      <c r="E89" s="189" t="s">
        <v>279</v>
      </c>
      <c r="F89" s="190" t="s">
        <v>280</v>
      </c>
      <c r="G89" s="191"/>
      <c r="H89" s="98" t="s">
        <v>1996</v>
      </c>
      <c r="N89" s="7"/>
      <c r="Q89" s="9"/>
      <c r="S89" s="8"/>
      <c r="U89" s="5"/>
    </row>
    <row r="90" spans="1:253" ht="15" hidden="1" customHeight="1" x14ac:dyDescent="0.2">
      <c r="A90" s="244"/>
      <c r="B90" s="183">
        <v>79</v>
      </c>
      <c r="C90" s="245"/>
      <c r="D90" s="246"/>
      <c r="E90" s="181"/>
      <c r="F90" s="182"/>
      <c r="G90" s="183"/>
      <c r="H90" s="77"/>
      <c r="Q90" s="5"/>
      <c r="R90" s="4"/>
      <c r="S90" s="4"/>
      <c r="T90" s="4"/>
      <c r="U90" s="4"/>
    </row>
    <row r="91" spans="1:253" ht="15" hidden="1" customHeight="1" collapsed="1" x14ac:dyDescent="0.2">
      <c r="A91" s="230"/>
      <c r="B91" s="186">
        <v>80</v>
      </c>
      <c r="C91" s="231" t="s">
        <v>2046</v>
      </c>
      <c r="D91" s="232" t="s">
        <v>2047</v>
      </c>
      <c r="E91" s="163" t="s">
        <v>1131</v>
      </c>
      <c r="F91" s="184" t="s">
        <v>281</v>
      </c>
      <c r="G91" s="165" t="s">
        <v>114</v>
      </c>
      <c r="H91" s="78" t="s">
        <v>1996</v>
      </c>
      <c r="I91" s="8"/>
      <c r="J91" s="4"/>
      <c r="K91" s="5"/>
      <c r="L91" s="5"/>
      <c r="M91" s="26"/>
      <c r="O91" s="5"/>
      <c r="P91" s="5"/>
      <c r="Q91" s="4"/>
      <c r="R91" s="4"/>
      <c r="S91" s="4"/>
      <c r="T91" s="4"/>
      <c r="U91" s="4"/>
      <c r="V91" s="5"/>
      <c r="W91" s="5"/>
      <c r="X91" s="26"/>
      <c r="Y91" s="5"/>
      <c r="Z91" s="5"/>
      <c r="AA91" s="26"/>
      <c r="AB91" s="8"/>
      <c r="AC91" s="4"/>
      <c r="AD91" s="5"/>
      <c r="AE91" s="5"/>
      <c r="AF91" s="5"/>
      <c r="AG91" s="26"/>
      <c r="AH91" s="8"/>
      <c r="AI91" s="4"/>
      <c r="AJ91" s="5"/>
      <c r="AK91" s="5"/>
      <c r="AL91" s="5"/>
      <c r="AM91" s="26"/>
      <c r="AN91" s="8"/>
      <c r="AO91" s="4"/>
      <c r="AP91" s="5"/>
      <c r="AQ91" s="5"/>
      <c r="AR91" s="5"/>
      <c r="AS91" s="26"/>
      <c r="AT91" s="8"/>
      <c r="AU91" s="4"/>
      <c r="AV91" s="5"/>
      <c r="AW91" s="5"/>
      <c r="AX91" s="5"/>
      <c r="AY91" s="26"/>
      <c r="AZ91" s="8"/>
      <c r="BA91" s="4"/>
      <c r="BB91" s="5"/>
      <c r="BC91" s="5"/>
      <c r="BD91" s="5"/>
      <c r="BE91" s="26"/>
      <c r="BF91" s="8"/>
      <c r="BG91" s="4"/>
      <c r="BH91" s="5"/>
      <c r="BI91" s="5"/>
      <c r="BJ91" s="5"/>
      <c r="BK91" s="26"/>
      <c r="BL91" s="8"/>
      <c r="BM91" s="4"/>
      <c r="BN91" s="5"/>
      <c r="BO91" s="5"/>
      <c r="BP91" s="5"/>
      <c r="BQ91" s="26"/>
      <c r="BR91" s="8"/>
      <c r="BS91" s="4"/>
      <c r="BT91" s="5"/>
      <c r="BU91" s="5"/>
      <c r="BV91" s="5"/>
      <c r="BW91" s="26"/>
      <c r="BX91" s="8"/>
      <c r="BY91" s="4"/>
      <c r="BZ91" s="5"/>
      <c r="CA91" s="5"/>
      <c r="CB91" s="5"/>
      <c r="CC91" s="26"/>
      <c r="CD91" s="8"/>
      <c r="CE91" s="4"/>
      <c r="CF91" s="5"/>
      <c r="CG91" s="5"/>
      <c r="CH91" s="5"/>
      <c r="CI91" s="26"/>
      <c r="CJ91" s="8"/>
      <c r="CK91" s="4"/>
      <c r="CL91" s="5"/>
      <c r="CM91" s="5"/>
      <c r="CN91" s="5"/>
      <c r="CO91" s="26"/>
      <c r="CP91" s="8"/>
      <c r="CQ91" s="4"/>
      <c r="CR91" s="5"/>
      <c r="CS91" s="5"/>
      <c r="CT91" s="5"/>
      <c r="CU91" s="26"/>
      <c r="CV91" s="8"/>
      <c r="CW91" s="4"/>
      <c r="CX91" s="5"/>
      <c r="CY91" s="5"/>
      <c r="CZ91" s="5"/>
      <c r="DA91" s="26"/>
      <c r="DB91" s="8"/>
      <c r="DC91" s="4"/>
      <c r="DD91" s="5"/>
      <c r="DE91" s="5"/>
      <c r="DF91" s="5"/>
      <c r="DG91" s="26"/>
      <c r="DH91" s="8"/>
      <c r="DI91" s="4"/>
      <c r="DJ91" s="5"/>
      <c r="DK91" s="5"/>
      <c r="DL91" s="5"/>
      <c r="DM91" s="26"/>
      <c r="DN91" s="8"/>
      <c r="DO91" s="4"/>
      <c r="DP91" s="5"/>
      <c r="DQ91" s="5"/>
      <c r="DR91" s="5"/>
      <c r="DS91" s="26"/>
      <c r="DT91" s="8"/>
      <c r="DU91" s="4"/>
      <c r="DV91" s="5"/>
      <c r="DW91" s="5"/>
      <c r="DX91" s="5"/>
      <c r="DY91" s="26"/>
      <c r="DZ91" s="8"/>
      <c r="EA91" s="4"/>
      <c r="EB91" s="5"/>
      <c r="EC91" s="5"/>
      <c r="ED91" s="5"/>
      <c r="EE91" s="26"/>
      <c r="EF91" s="8"/>
      <c r="EG91" s="4"/>
      <c r="EH91" s="5"/>
      <c r="EI91" s="5"/>
      <c r="EJ91" s="5"/>
      <c r="EK91" s="26"/>
      <c r="EL91" s="8"/>
      <c r="EM91" s="4"/>
      <c r="EN91" s="5"/>
      <c r="EO91" s="5"/>
      <c r="EP91" s="5"/>
      <c r="EQ91" s="26"/>
      <c r="ER91" s="8"/>
      <c r="ES91" s="4"/>
      <c r="ET91" s="5"/>
      <c r="EU91" s="5"/>
      <c r="EV91" s="5"/>
      <c r="EW91" s="26"/>
      <c r="EX91" s="8"/>
      <c r="EY91" s="4"/>
      <c r="EZ91" s="5"/>
      <c r="FA91" s="5"/>
      <c r="FB91" s="5"/>
      <c r="FC91" s="26"/>
      <c r="FD91" s="8"/>
      <c r="FE91" s="4"/>
      <c r="FF91" s="5"/>
      <c r="FG91" s="5"/>
      <c r="FH91" s="5"/>
      <c r="FI91" s="26"/>
      <c r="FJ91" s="8"/>
      <c r="FK91" s="4"/>
      <c r="FL91" s="5"/>
      <c r="FM91" s="5"/>
      <c r="FN91" s="5"/>
      <c r="FO91" s="26"/>
      <c r="FP91" s="8"/>
      <c r="FQ91" s="4"/>
      <c r="FR91" s="5"/>
      <c r="FS91" s="5"/>
      <c r="FT91" s="5"/>
      <c r="FU91" s="26"/>
      <c r="FV91" s="8"/>
      <c r="FW91" s="4"/>
      <c r="FX91" s="5"/>
      <c r="FY91" s="5"/>
      <c r="FZ91" s="5"/>
      <c r="GA91" s="26"/>
      <c r="GB91" s="8"/>
      <c r="GC91" s="4"/>
      <c r="GD91" s="5"/>
      <c r="GE91" s="5"/>
      <c r="GF91" s="5"/>
      <c r="GG91" s="26"/>
      <c r="GH91" s="8"/>
      <c r="GI91" s="4"/>
      <c r="GJ91" s="5"/>
      <c r="GK91" s="5"/>
      <c r="GL91" s="5"/>
      <c r="GM91" s="26"/>
      <c r="GN91" s="8"/>
      <c r="GO91" s="4"/>
      <c r="GP91" s="5"/>
      <c r="GQ91" s="5"/>
      <c r="GR91" s="5"/>
      <c r="GS91" s="26"/>
      <c r="GT91" s="8"/>
      <c r="GU91" s="4"/>
      <c r="GV91" s="5"/>
      <c r="GW91" s="5"/>
      <c r="GX91" s="5"/>
      <c r="GY91" s="26"/>
      <c r="GZ91" s="8"/>
      <c r="HA91" s="4"/>
      <c r="HB91" s="5"/>
      <c r="HC91" s="5"/>
      <c r="HD91" s="5"/>
      <c r="HE91" s="26"/>
      <c r="HF91" s="8"/>
      <c r="HG91" s="4"/>
      <c r="HH91" s="5"/>
      <c r="HI91" s="5"/>
      <c r="HJ91" s="5"/>
      <c r="HK91" s="26"/>
      <c r="HL91" s="8"/>
      <c r="HM91" s="4"/>
      <c r="HN91" s="5"/>
      <c r="HO91" s="5"/>
      <c r="HP91" s="5"/>
      <c r="HQ91" s="26"/>
      <c r="HR91" s="8"/>
      <c r="HS91" s="4"/>
      <c r="HT91" s="5"/>
      <c r="HU91" s="5"/>
      <c r="HV91" s="5"/>
      <c r="HW91" s="26"/>
      <c r="HX91" s="8"/>
      <c r="HY91" s="4"/>
      <c r="HZ91" s="5"/>
      <c r="IA91" s="5"/>
      <c r="IB91" s="5"/>
      <c r="IC91" s="26"/>
      <c r="ID91" s="8"/>
      <c r="IE91" s="4"/>
      <c r="IF91" s="5"/>
      <c r="IG91" s="5"/>
      <c r="IH91" s="5"/>
      <c r="II91" s="26"/>
      <c r="IJ91" s="8"/>
      <c r="IK91" s="4"/>
      <c r="IL91" s="5"/>
      <c r="IM91" s="5"/>
      <c r="IN91" s="5"/>
      <c r="IO91" s="26"/>
      <c r="IP91" s="8"/>
      <c r="IQ91" s="4"/>
      <c r="IR91" s="5"/>
      <c r="IS91" s="5"/>
    </row>
    <row r="92" spans="1:253" s="4" customFormat="1" ht="15" hidden="1" customHeight="1" outlineLevel="1" x14ac:dyDescent="0.2">
      <c r="A92" s="224"/>
      <c r="B92" s="161">
        <v>81</v>
      </c>
      <c r="C92" s="238" t="s">
        <v>2048</v>
      </c>
      <c r="D92" s="239" t="s">
        <v>2057</v>
      </c>
      <c r="E92" s="159" t="s">
        <v>1132</v>
      </c>
      <c r="F92" s="178" t="s">
        <v>282</v>
      </c>
      <c r="G92" s="161" t="s">
        <v>81</v>
      </c>
      <c r="H92" s="12" t="s">
        <v>1996</v>
      </c>
      <c r="N92" s="7"/>
    </row>
    <row r="93" spans="1:253" s="4" customFormat="1" ht="15" hidden="1" customHeight="1" outlineLevel="1" x14ac:dyDescent="0.2">
      <c r="A93" s="224"/>
      <c r="B93" s="161">
        <v>82</v>
      </c>
      <c r="C93" s="238" t="s">
        <v>2067</v>
      </c>
      <c r="D93" s="239" t="s">
        <v>2068</v>
      </c>
      <c r="E93" s="159" t="s">
        <v>1133</v>
      </c>
      <c r="F93" s="178" t="s">
        <v>283</v>
      </c>
      <c r="G93" s="161" t="s">
        <v>98</v>
      </c>
      <c r="H93" s="12" t="s">
        <v>1996</v>
      </c>
      <c r="N93" s="7"/>
    </row>
    <row r="94" spans="1:253" s="4" customFormat="1" ht="15" hidden="1" customHeight="1" outlineLevel="1" x14ac:dyDescent="0.2">
      <c r="A94" s="224"/>
      <c r="B94" s="161">
        <v>83</v>
      </c>
      <c r="C94" s="228" t="s">
        <v>2066</v>
      </c>
      <c r="D94" s="229" t="s">
        <v>2069</v>
      </c>
      <c r="E94" s="159" t="s">
        <v>1161</v>
      </c>
      <c r="F94" s="172" t="s">
        <v>284</v>
      </c>
      <c r="G94" s="161" t="s">
        <v>99</v>
      </c>
      <c r="H94" s="12" t="s">
        <v>1996</v>
      </c>
      <c r="N94" s="7"/>
    </row>
    <row r="95" spans="1:253" s="4" customFormat="1" ht="15" hidden="1" customHeight="1" outlineLevel="1" x14ac:dyDescent="0.2">
      <c r="A95" s="224"/>
      <c r="B95" s="161">
        <v>84</v>
      </c>
      <c r="C95" s="238" t="s">
        <v>2049</v>
      </c>
      <c r="D95" s="239" t="s">
        <v>2058</v>
      </c>
      <c r="E95" s="159" t="s">
        <v>285</v>
      </c>
      <c r="F95" s="178" t="s">
        <v>286</v>
      </c>
      <c r="G95" s="161" t="s">
        <v>82</v>
      </c>
      <c r="H95" s="12" t="s">
        <v>1996</v>
      </c>
      <c r="N95" s="7"/>
    </row>
    <row r="96" spans="1:253" s="4" customFormat="1" ht="15" hidden="1" customHeight="1" outlineLevel="1" x14ac:dyDescent="0.2">
      <c r="A96" s="224"/>
      <c r="B96" s="161">
        <v>85</v>
      </c>
      <c r="C96" s="238" t="s">
        <v>2050</v>
      </c>
      <c r="D96" s="239" t="s">
        <v>1112</v>
      </c>
      <c r="E96" s="159" t="s">
        <v>1134</v>
      </c>
      <c r="F96" s="178" t="s">
        <v>287</v>
      </c>
      <c r="G96" s="161" t="s">
        <v>84</v>
      </c>
      <c r="H96" s="12" t="s">
        <v>1996</v>
      </c>
      <c r="N96" s="7"/>
    </row>
    <row r="97" spans="1:253" s="4" customFormat="1" ht="15" hidden="1" customHeight="1" outlineLevel="1" x14ac:dyDescent="0.2">
      <c r="A97" s="224"/>
      <c r="B97" s="161">
        <v>86</v>
      </c>
      <c r="C97" s="238" t="s">
        <v>2051</v>
      </c>
      <c r="D97" s="239" t="s">
        <v>2059</v>
      </c>
      <c r="E97" s="159" t="s">
        <v>1135</v>
      </c>
      <c r="F97" s="178" t="s">
        <v>288</v>
      </c>
      <c r="G97" s="161" t="s">
        <v>83</v>
      </c>
      <c r="H97" s="12" t="s">
        <v>1996</v>
      </c>
      <c r="N97" s="7"/>
    </row>
    <row r="98" spans="1:253" s="4" customFormat="1" ht="15" hidden="1" customHeight="1" outlineLevel="1" x14ac:dyDescent="0.2">
      <c r="A98" s="224"/>
      <c r="B98" s="161">
        <v>87</v>
      </c>
      <c r="C98" s="238" t="s">
        <v>314</v>
      </c>
      <c r="D98" s="239" t="s">
        <v>315</v>
      </c>
      <c r="E98" s="159" t="s">
        <v>289</v>
      </c>
      <c r="F98" s="178" t="s">
        <v>290</v>
      </c>
      <c r="G98" s="161" t="s">
        <v>1809</v>
      </c>
      <c r="H98" s="12" t="s">
        <v>1996</v>
      </c>
      <c r="N98" s="7"/>
    </row>
    <row r="99" spans="1:253" s="4" customFormat="1" ht="15" hidden="1" customHeight="1" outlineLevel="1" x14ac:dyDescent="0.2">
      <c r="A99" s="224"/>
      <c r="B99" s="161">
        <v>88</v>
      </c>
      <c r="C99" s="238" t="s">
        <v>2052</v>
      </c>
      <c r="D99" s="239" t="s">
        <v>2060</v>
      </c>
      <c r="E99" s="159" t="s">
        <v>1136</v>
      </c>
      <c r="F99" s="178" t="s">
        <v>291</v>
      </c>
      <c r="G99" s="161" t="s">
        <v>85</v>
      </c>
      <c r="H99" s="12" t="s">
        <v>1996</v>
      </c>
      <c r="N99" s="7"/>
    </row>
    <row r="100" spans="1:253" s="4" customFormat="1" ht="15" hidden="1" customHeight="1" outlineLevel="1" x14ac:dyDescent="0.2">
      <c r="A100" s="224"/>
      <c r="B100" s="161">
        <v>89</v>
      </c>
      <c r="C100" s="238" t="s">
        <v>2053</v>
      </c>
      <c r="D100" s="239" t="s">
        <v>2061</v>
      </c>
      <c r="E100" s="159" t="s">
        <v>292</v>
      </c>
      <c r="F100" s="178" t="s">
        <v>293</v>
      </c>
      <c r="G100" s="161" t="s">
        <v>96</v>
      </c>
      <c r="H100" s="12" t="s">
        <v>1996</v>
      </c>
      <c r="N100" s="7"/>
    </row>
    <row r="101" spans="1:253" s="4" customFormat="1" ht="15" hidden="1" customHeight="1" outlineLevel="1" x14ac:dyDescent="0.2">
      <c r="A101" s="224"/>
      <c r="B101" s="161">
        <v>90</v>
      </c>
      <c r="C101" s="238" t="s">
        <v>2054</v>
      </c>
      <c r="D101" s="239" t="s">
        <v>2062</v>
      </c>
      <c r="E101" s="159" t="s">
        <v>1137</v>
      </c>
      <c r="F101" s="178" t="s">
        <v>294</v>
      </c>
      <c r="G101" s="161" t="s">
        <v>97</v>
      </c>
      <c r="H101" s="12" t="s">
        <v>1996</v>
      </c>
      <c r="N101" s="7"/>
    </row>
    <row r="102" spans="1:253" s="4" customFormat="1" ht="15" hidden="1" customHeight="1" outlineLevel="1" x14ac:dyDescent="0.2">
      <c r="A102" s="224"/>
      <c r="B102" s="161">
        <v>91</v>
      </c>
      <c r="C102" s="238" t="s">
        <v>2055</v>
      </c>
      <c r="D102" s="239" t="s">
        <v>2063</v>
      </c>
      <c r="E102" s="159" t="s">
        <v>1166</v>
      </c>
      <c r="F102" s="178" t="s">
        <v>295</v>
      </c>
      <c r="G102" s="161" t="s">
        <v>53</v>
      </c>
      <c r="H102" s="12" t="s">
        <v>1996</v>
      </c>
      <c r="N102" s="7"/>
    </row>
    <row r="103" spans="1:253" s="4" customFormat="1" ht="15" hidden="1" customHeight="1" outlineLevel="1" x14ac:dyDescent="0.2">
      <c r="A103" s="224"/>
      <c r="B103" s="161">
        <v>92</v>
      </c>
      <c r="C103" s="238" t="s">
        <v>2056</v>
      </c>
      <c r="D103" s="239" t="s">
        <v>2064</v>
      </c>
      <c r="E103" s="159" t="s">
        <v>296</v>
      </c>
      <c r="F103" s="178" t="s">
        <v>297</v>
      </c>
      <c r="G103" s="161" t="s">
        <v>64</v>
      </c>
      <c r="H103" s="12" t="s">
        <v>1996</v>
      </c>
      <c r="N103" s="7"/>
    </row>
    <row r="104" spans="1:253" s="4" customFormat="1" ht="15" hidden="1" customHeight="1" outlineLevel="1" x14ac:dyDescent="0.2">
      <c r="A104" s="224"/>
      <c r="B104" s="161">
        <v>93</v>
      </c>
      <c r="C104" s="238" t="s">
        <v>1529</v>
      </c>
      <c r="D104" s="239" t="s">
        <v>1474</v>
      </c>
      <c r="E104" s="192" t="s">
        <v>298</v>
      </c>
      <c r="F104" s="178" t="s">
        <v>299</v>
      </c>
      <c r="G104" s="193"/>
      <c r="H104" s="97"/>
      <c r="N104" s="7"/>
    </row>
    <row r="105" spans="1:253" s="4" customFormat="1" ht="15" hidden="1" customHeight="1" outlineLevel="1" x14ac:dyDescent="0.2">
      <c r="A105" s="224"/>
      <c r="B105" s="161">
        <v>94</v>
      </c>
      <c r="C105" s="238" t="s">
        <v>1528</v>
      </c>
      <c r="D105" s="239" t="s">
        <v>1475</v>
      </c>
      <c r="E105" s="192" t="s">
        <v>300</v>
      </c>
      <c r="F105" s="178" t="s">
        <v>301</v>
      </c>
      <c r="G105" s="193"/>
      <c r="H105" s="97"/>
      <c r="N105" s="7"/>
    </row>
    <row r="106" spans="1:253" s="4" customFormat="1" ht="15" hidden="1" customHeight="1" outlineLevel="1" x14ac:dyDescent="0.2">
      <c r="A106" s="224"/>
      <c r="B106" s="161">
        <v>95</v>
      </c>
      <c r="C106" s="238" t="s">
        <v>2070</v>
      </c>
      <c r="D106" s="239" t="s">
        <v>2065</v>
      </c>
      <c r="E106" s="159" t="s">
        <v>302</v>
      </c>
      <c r="F106" s="178" t="s">
        <v>303</v>
      </c>
      <c r="G106" s="161" t="s">
        <v>61</v>
      </c>
      <c r="H106" s="12" t="s">
        <v>1996</v>
      </c>
      <c r="N106" s="7"/>
    </row>
    <row r="107" spans="1:253" s="4" customFormat="1" ht="15" hidden="1" customHeight="1" outlineLevel="1" x14ac:dyDescent="0.2">
      <c r="A107" s="224"/>
      <c r="B107" s="161">
        <v>96</v>
      </c>
      <c r="C107" s="228" t="s">
        <v>1214</v>
      </c>
      <c r="D107" s="229" t="s">
        <v>1215</v>
      </c>
      <c r="E107" s="159" t="s">
        <v>1753</v>
      </c>
      <c r="F107" s="172" t="s">
        <v>304</v>
      </c>
      <c r="G107" s="161" t="s">
        <v>1522</v>
      </c>
      <c r="H107" s="12" t="s">
        <v>1996</v>
      </c>
      <c r="N107" s="7"/>
      <c r="R107" s="9"/>
    </row>
    <row r="108" spans="1:253" s="4" customFormat="1" ht="15" hidden="1" customHeight="1" outlineLevel="1" x14ac:dyDescent="0.2">
      <c r="A108" s="224"/>
      <c r="B108" s="161">
        <v>97</v>
      </c>
      <c r="C108" s="228" t="s">
        <v>1998</v>
      </c>
      <c r="D108" s="254" t="s">
        <v>1527</v>
      </c>
      <c r="E108" s="157" t="s">
        <v>305</v>
      </c>
      <c r="F108" s="194" t="s">
        <v>306</v>
      </c>
      <c r="G108" s="195" t="s">
        <v>1997</v>
      </c>
      <c r="H108" s="12" t="s">
        <v>1996</v>
      </c>
      <c r="N108" s="7"/>
      <c r="R108" s="26"/>
      <c r="S108" s="9"/>
      <c r="T108" s="9"/>
      <c r="U108" s="9"/>
    </row>
    <row r="109" spans="1:253" s="4" customFormat="1" ht="15" hidden="1" customHeight="1" outlineLevel="1" x14ac:dyDescent="0.2">
      <c r="A109" s="224"/>
      <c r="B109" s="161">
        <v>98</v>
      </c>
      <c r="C109" s="228" t="s">
        <v>86</v>
      </c>
      <c r="D109" s="229" t="s">
        <v>1476</v>
      </c>
      <c r="E109" s="159" t="s">
        <v>307</v>
      </c>
      <c r="F109" s="172" t="s">
        <v>351</v>
      </c>
      <c r="G109" s="188"/>
      <c r="H109" s="97" t="s">
        <v>1996</v>
      </c>
      <c r="N109" s="7"/>
      <c r="Q109" s="9"/>
      <c r="S109" s="8"/>
      <c r="U109" s="5"/>
    </row>
    <row r="110" spans="1:253" ht="15" hidden="1" customHeight="1" x14ac:dyDescent="0.2">
      <c r="A110" s="244"/>
      <c r="B110" s="183">
        <v>99</v>
      </c>
      <c r="C110" s="245"/>
      <c r="D110" s="246"/>
      <c r="E110" s="181"/>
      <c r="F110" s="182"/>
      <c r="G110" s="183"/>
      <c r="H110" s="77" t="s">
        <v>1996</v>
      </c>
      <c r="Q110" s="5"/>
      <c r="R110" s="4"/>
      <c r="S110" s="4"/>
      <c r="T110" s="4"/>
      <c r="U110" s="4"/>
    </row>
    <row r="111" spans="1:253" ht="15" hidden="1" customHeight="1" collapsed="1" x14ac:dyDescent="0.2">
      <c r="A111" s="230"/>
      <c r="B111" s="186">
        <v>100</v>
      </c>
      <c r="C111" s="231" t="s">
        <v>2071</v>
      </c>
      <c r="D111" s="232" t="s">
        <v>2072</v>
      </c>
      <c r="E111" s="163" t="s">
        <v>1130</v>
      </c>
      <c r="F111" s="184" t="s">
        <v>352</v>
      </c>
      <c r="G111" s="165" t="s">
        <v>113</v>
      </c>
      <c r="H111" s="78"/>
      <c r="I111" s="8"/>
      <c r="J111" s="4"/>
      <c r="K111" s="5"/>
      <c r="L111" s="5"/>
      <c r="M111" s="26"/>
      <c r="O111" s="5"/>
      <c r="P111" s="5"/>
      <c r="Q111" s="4"/>
      <c r="R111" s="4"/>
      <c r="S111" s="4"/>
      <c r="T111" s="4"/>
      <c r="U111" s="4"/>
      <c r="V111" s="5"/>
      <c r="W111" s="5"/>
      <c r="X111" s="26"/>
      <c r="Y111" s="5"/>
      <c r="Z111" s="5"/>
      <c r="AA111" s="26"/>
      <c r="AB111" s="8"/>
      <c r="AC111" s="4"/>
      <c r="AD111" s="5"/>
      <c r="AE111" s="5"/>
      <c r="AF111" s="5"/>
      <c r="AG111" s="26"/>
      <c r="AH111" s="8"/>
      <c r="AI111" s="4"/>
      <c r="AJ111" s="5"/>
      <c r="AK111" s="5"/>
      <c r="AL111" s="5"/>
      <c r="AM111" s="26"/>
      <c r="AN111" s="8"/>
      <c r="AO111" s="4"/>
      <c r="AP111" s="5"/>
      <c r="AQ111" s="5"/>
      <c r="AR111" s="5"/>
      <c r="AS111" s="26"/>
      <c r="AT111" s="8"/>
      <c r="AU111" s="4"/>
      <c r="AV111" s="5"/>
      <c r="AW111" s="5"/>
      <c r="AX111" s="5"/>
      <c r="AY111" s="26"/>
      <c r="AZ111" s="8"/>
      <c r="BA111" s="4"/>
      <c r="BB111" s="5"/>
      <c r="BC111" s="5"/>
      <c r="BD111" s="5"/>
      <c r="BE111" s="26"/>
      <c r="BF111" s="8"/>
      <c r="BG111" s="4"/>
      <c r="BH111" s="5"/>
      <c r="BI111" s="5"/>
      <c r="BJ111" s="5"/>
      <c r="BK111" s="26"/>
      <c r="BL111" s="8"/>
      <c r="BM111" s="4"/>
      <c r="BN111" s="5"/>
      <c r="BO111" s="5"/>
      <c r="BP111" s="5"/>
      <c r="BQ111" s="26"/>
      <c r="BR111" s="8"/>
      <c r="BS111" s="4"/>
      <c r="BT111" s="5"/>
      <c r="BU111" s="5"/>
      <c r="BV111" s="5"/>
      <c r="BW111" s="26"/>
      <c r="BX111" s="8"/>
      <c r="BY111" s="4"/>
      <c r="BZ111" s="5"/>
      <c r="CA111" s="5"/>
      <c r="CB111" s="5"/>
      <c r="CC111" s="26"/>
      <c r="CD111" s="8"/>
      <c r="CE111" s="4"/>
      <c r="CF111" s="5"/>
      <c r="CG111" s="5"/>
      <c r="CH111" s="5"/>
      <c r="CI111" s="26"/>
      <c r="CJ111" s="8"/>
      <c r="CK111" s="4"/>
      <c r="CL111" s="5"/>
      <c r="CM111" s="5"/>
      <c r="CN111" s="5"/>
      <c r="CO111" s="26"/>
      <c r="CP111" s="8"/>
      <c r="CQ111" s="4"/>
      <c r="CR111" s="5"/>
      <c r="CS111" s="5"/>
      <c r="CT111" s="5"/>
      <c r="CU111" s="26"/>
      <c r="CV111" s="8"/>
      <c r="CW111" s="4"/>
      <c r="CX111" s="5"/>
      <c r="CY111" s="5"/>
      <c r="CZ111" s="5"/>
      <c r="DA111" s="26"/>
      <c r="DB111" s="8"/>
      <c r="DC111" s="4"/>
      <c r="DD111" s="5"/>
      <c r="DE111" s="5"/>
      <c r="DF111" s="5"/>
      <c r="DG111" s="26"/>
      <c r="DH111" s="8"/>
      <c r="DI111" s="4"/>
      <c r="DJ111" s="5"/>
      <c r="DK111" s="5"/>
      <c r="DL111" s="5"/>
      <c r="DM111" s="26"/>
      <c r="DN111" s="8"/>
      <c r="DO111" s="4"/>
      <c r="DP111" s="5"/>
      <c r="DQ111" s="5"/>
      <c r="DR111" s="5"/>
      <c r="DS111" s="26"/>
      <c r="DT111" s="8"/>
      <c r="DU111" s="4"/>
      <c r="DV111" s="5"/>
      <c r="DW111" s="5"/>
      <c r="DX111" s="5"/>
      <c r="DY111" s="26"/>
      <c r="DZ111" s="8"/>
      <c r="EA111" s="4"/>
      <c r="EB111" s="5"/>
      <c r="EC111" s="5"/>
      <c r="ED111" s="5"/>
      <c r="EE111" s="26"/>
      <c r="EF111" s="8"/>
      <c r="EG111" s="4"/>
      <c r="EH111" s="5"/>
      <c r="EI111" s="5"/>
      <c r="EJ111" s="5"/>
      <c r="EK111" s="26"/>
      <c r="EL111" s="8"/>
      <c r="EM111" s="4"/>
      <c r="EN111" s="5"/>
      <c r="EO111" s="5"/>
      <c r="EP111" s="5"/>
      <c r="EQ111" s="26"/>
      <c r="ER111" s="8"/>
      <c r="ES111" s="4"/>
      <c r="ET111" s="5"/>
      <c r="EU111" s="5"/>
      <c r="EV111" s="5"/>
      <c r="EW111" s="26"/>
      <c r="EX111" s="8"/>
      <c r="EY111" s="4"/>
      <c r="EZ111" s="5"/>
      <c r="FA111" s="5"/>
      <c r="FB111" s="5"/>
      <c r="FC111" s="26"/>
      <c r="FD111" s="8"/>
      <c r="FE111" s="4"/>
      <c r="FF111" s="5"/>
      <c r="FG111" s="5"/>
      <c r="FH111" s="5"/>
      <c r="FI111" s="26"/>
      <c r="FJ111" s="8"/>
      <c r="FK111" s="4"/>
      <c r="FL111" s="5"/>
      <c r="FM111" s="5"/>
      <c r="FN111" s="5"/>
      <c r="FO111" s="26"/>
      <c r="FP111" s="8"/>
      <c r="FQ111" s="4"/>
      <c r="FR111" s="5"/>
      <c r="FS111" s="5"/>
      <c r="FT111" s="5"/>
      <c r="FU111" s="26"/>
      <c r="FV111" s="8"/>
      <c r="FW111" s="4"/>
      <c r="FX111" s="5"/>
      <c r="FY111" s="5"/>
      <c r="FZ111" s="5"/>
      <c r="GA111" s="26"/>
      <c r="GB111" s="8"/>
      <c r="GC111" s="4"/>
      <c r="GD111" s="5"/>
      <c r="GE111" s="5"/>
      <c r="GF111" s="5"/>
      <c r="GG111" s="26"/>
      <c r="GH111" s="8"/>
      <c r="GI111" s="4"/>
      <c r="GJ111" s="5"/>
      <c r="GK111" s="5"/>
      <c r="GL111" s="5"/>
      <c r="GM111" s="26"/>
      <c r="GN111" s="8"/>
      <c r="GO111" s="4"/>
      <c r="GP111" s="5"/>
      <c r="GQ111" s="5"/>
      <c r="GR111" s="5"/>
      <c r="GS111" s="26"/>
      <c r="GT111" s="8"/>
      <c r="GU111" s="4"/>
      <c r="GV111" s="5"/>
      <c r="GW111" s="5"/>
      <c r="GX111" s="5"/>
      <c r="GY111" s="26"/>
      <c r="GZ111" s="8"/>
      <c r="HA111" s="4"/>
      <c r="HB111" s="5"/>
      <c r="HC111" s="5"/>
      <c r="HD111" s="5"/>
      <c r="HE111" s="26"/>
      <c r="HF111" s="8"/>
      <c r="HG111" s="4"/>
      <c r="HH111" s="5"/>
      <c r="HI111" s="5"/>
      <c r="HJ111" s="5"/>
      <c r="HK111" s="26"/>
      <c r="HL111" s="8"/>
      <c r="HM111" s="4"/>
      <c r="HN111" s="5"/>
      <c r="HO111" s="5"/>
      <c r="HP111" s="5"/>
      <c r="HQ111" s="26"/>
      <c r="HR111" s="8"/>
      <c r="HS111" s="4"/>
      <c r="HT111" s="5"/>
      <c r="HU111" s="5"/>
      <c r="HV111" s="5"/>
      <c r="HW111" s="26"/>
      <c r="HX111" s="8"/>
      <c r="HY111" s="4"/>
      <c r="HZ111" s="5"/>
      <c r="IA111" s="5"/>
      <c r="IB111" s="5"/>
      <c r="IC111" s="26"/>
      <c r="ID111" s="8"/>
      <c r="IE111" s="4"/>
      <c r="IF111" s="5"/>
      <c r="IG111" s="5"/>
      <c r="IH111" s="5"/>
      <c r="II111" s="26"/>
      <c r="IJ111" s="8"/>
      <c r="IK111" s="4"/>
      <c r="IL111" s="5"/>
      <c r="IM111" s="5"/>
      <c r="IN111" s="5"/>
      <c r="IO111" s="26"/>
      <c r="IP111" s="8"/>
      <c r="IQ111" s="4"/>
      <c r="IR111" s="5"/>
      <c r="IS111" s="5"/>
    </row>
    <row r="112" spans="1:253" s="4" customFormat="1" ht="15" hidden="1" customHeight="1" outlineLevel="1" x14ac:dyDescent="0.2">
      <c r="A112" s="224"/>
      <c r="B112" s="161">
        <v>101</v>
      </c>
      <c r="C112" s="238" t="s">
        <v>2076</v>
      </c>
      <c r="D112" s="239" t="s">
        <v>2073</v>
      </c>
      <c r="E112" s="159" t="s">
        <v>1167</v>
      </c>
      <c r="F112" s="178" t="s">
        <v>353</v>
      </c>
      <c r="G112" s="161" t="s">
        <v>62</v>
      </c>
      <c r="H112" s="12" t="s">
        <v>1996</v>
      </c>
      <c r="N112" s="7"/>
    </row>
    <row r="113" spans="1:253" s="4" customFormat="1" ht="15" hidden="1" customHeight="1" outlineLevel="1" x14ac:dyDescent="0.2">
      <c r="A113" s="224"/>
      <c r="B113" s="161">
        <v>102</v>
      </c>
      <c r="C113" s="238" t="s">
        <v>1216</v>
      </c>
      <c r="D113" s="239" t="s">
        <v>1488</v>
      </c>
      <c r="E113" s="159" t="s">
        <v>1168</v>
      </c>
      <c r="F113" s="178" t="s">
        <v>354</v>
      </c>
      <c r="G113" s="161" t="s">
        <v>63</v>
      </c>
      <c r="H113" s="12" t="s">
        <v>1996</v>
      </c>
      <c r="N113" s="7"/>
    </row>
    <row r="114" spans="1:253" s="4" customFormat="1" ht="15" hidden="1" customHeight="1" outlineLevel="1" x14ac:dyDescent="0.2">
      <c r="A114" s="227">
        <v>40296</v>
      </c>
      <c r="B114" s="161">
        <v>103</v>
      </c>
      <c r="C114" s="238" t="s">
        <v>1776</v>
      </c>
      <c r="D114" s="239" t="s">
        <v>2074</v>
      </c>
      <c r="E114" s="159" t="s">
        <v>1169</v>
      </c>
      <c r="F114" s="178" t="s">
        <v>355</v>
      </c>
      <c r="G114" s="161" t="s">
        <v>1523</v>
      </c>
      <c r="H114" s="12" t="s">
        <v>1996</v>
      </c>
      <c r="N114" s="7"/>
    </row>
    <row r="115" spans="1:253" s="4" customFormat="1" ht="15" hidden="1" customHeight="1" outlineLevel="1" x14ac:dyDescent="0.2">
      <c r="A115" s="227">
        <v>40296</v>
      </c>
      <c r="B115" s="161">
        <v>104</v>
      </c>
      <c r="C115" s="238" t="s">
        <v>1774</v>
      </c>
      <c r="D115" s="239" t="s">
        <v>1775</v>
      </c>
      <c r="E115" s="159" t="s">
        <v>356</v>
      </c>
      <c r="F115" s="178" t="s">
        <v>357</v>
      </c>
      <c r="G115" s="161" t="s">
        <v>1524</v>
      </c>
      <c r="H115" s="12" t="s">
        <v>1996</v>
      </c>
      <c r="N115" s="7"/>
    </row>
    <row r="116" spans="1:253" s="4" customFormat="1" ht="15" hidden="1" customHeight="1" outlineLevel="1" x14ac:dyDescent="0.2">
      <c r="A116" s="227">
        <v>40296</v>
      </c>
      <c r="B116" s="161">
        <v>105</v>
      </c>
      <c r="C116" s="238" t="s">
        <v>1777</v>
      </c>
      <c r="D116" s="239" t="s">
        <v>2075</v>
      </c>
      <c r="E116" s="159" t="s">
        <v>358</v>
      </c>
      <c r="F116" s="178" t="s">
        <v>359</v>
      </c>
      <c r="G116" s="161" t="s">
        <v>1525</v>
      </c>
      <c r="H116" s="12" t="s">
        <v>1996</v>
      </c>
      <c r="N116" s="7"/>
    </row>
    <row r="117" spans="1:253" s="4" customFormat="1" ht="15" hidden="1" customHeight="1" outlineLevel="1" x14ac:dyDescent="0.2">
      <c r="A117" s="227">
        <v>40296</v>
      </c>
      <c r="B117" s="161">
        <v>106</v>
      </c>
      <c r="C117" s="240" t="s">
        <v>1780</v>
      </c>
      <c r="D117" s="241" t="s">
        <v>1781</v>
      </c>
      <c r="E117" s="159" t="s">
        <v>360</v>
      </c>
      <c r="F117" s="160" t="s">
        <v>361</v>
      </c>
      <c r="G117" s="161"/>
      <c r="H117" s="12" t="s">
        <v>1996</v>
      </c>
      <c r="N117" s="7"/>
      <c r="R117" s="9"/>
    </row>
    <row r="118" spans="1:253" s="4" customFormat="1" ht="15" hidden="1" customHeight="1" outlineLevel="1" x14ac:dyDescent="0.2">
      <c r="A118" s="227">
        <v>40296</v>
      </c>
      <c r="B118" s="161">
        <v>107</v>
      </c>
      <c r="C118" s="242" t="s">
        <v>1795</v>
      </c>
      <c r="D118" s="243" t="s">
        <v>1796</v>
      </c>
      <c r="E118" s="179" t="s">
        <v>362</v>
      </c>
      <c r="F118" s="196" t="s">
        <v>363</v>
      </c>
      <c r="G118" s="161"/>
      <c r="H118" s="12" t="s">
        <v>1996</v>
      </c>
      <c r="N118" s="7"/>
      <c r="R118" s="26"/>
      <c r="S118" s="9"/>
      <c r="T118" s="9"/>
      <c r="U118" s="9"/>
    </row>
    <row r="119" spans="1:253" s="4" customFormat="1" ht="15" hidden="1" customHeight="1" outlineLevel="1" x14ac:dyDescent="0.2">
      <c r="A119" s="224"/>
      <c r="B119" s="161">
        <v>108</v>
      </c>
      <c r="C119" s="228"/>
      <c r="D119" s="229"/>
      <c r="E119" s="159"/>
      <c r="F119" s="162"/>
      <c r="G119" s="161"/>
      <c r="H119" s="12" t="s">
        <v>1996</v>
      </c>
      <c r="N119" s="7"/>
      <c r="Q119" s="9"/>
      <c r="S119" s="8"/>
      <c r="U119" s="5"/>
    </row>
    <row r="120" spans="1:253" ht="15" hidden="1" customHeight="1" x14ac:dyDescent="0.2">
      <c r="A120" s="244"/>
      <c r="B120" s="183">
        <v>109</v>
      </c>
      <c r="C120" s="245"/>
      <c r="D120" s="246"/>
      <c r="E120" s="181"/>
      <c r="F120" s="182"/>
      <c r="G120" s="183"/>
      <c r="H120" s="77"/>
      <c r="Q120" s="5"/>
      <c r="R120" s="4"/>
      <c r="S120" s="4"/>
      <c r="T120" s="4"/>
      <c r="U120" s="4"/>
    </row>
    <row r="121" spans="1:253" ht="15" hidden="1" customHeight="1" collapsed="1" x14ac:dyDescent="0.2">
      <c r="A121" s="230"/>
      <c r="B121" s="186">
        <v>110</v>
      </c>
      <c r="C121" s="231" t="s">
        <v>2077</v>
      </c>
      <c r="D121" s="232" t="s">
        <v>2078</v>
      </c>
      <c r="E121" s="163" t="s">
        <v>364</v>
      </c>
      <c r="F121" s="184" t="s">
        <v>365</v>
      </c>
      <c r="G121" s="165" t="s">
        <v>1526</v>
      </c>
      <c r="H121" s="78" t="s">
        <v>1996</v>
      </c>
      <c r="I121" s="8"/>
      <c r="J121" s="4"/>
      <c r="K121" s="5"/>
      <c r="L121" s="5"/>
      <c r="M121" s="26"/>
      <c r="O121" s="5"/>
      <c r="P121" s="5"/>
      <c r="Q121" s="4"/>
      <c r="R121" s="4"/>
      <c r="S121" s="4"/>
      <c r="T121" s="4"/>
      <c r="U121" s="4"/>
      <c r="V121" s="5"/>
      <c r="W121" s="5"/>
      <c r="X121" s="26"/>
      <c r="Y121" s="5"/>
      <c r="Z121" s="5"/>
      <c r="AA121" s="26"/>
      <c r="AB121" s="8"/>
      <c r="AC121" s="4"/>
      <c r="AD121" s="5"/>
      <c r="AE121" s="5"/>
      <c r="AF121" s="5"/>
      <c r="AG121" s="26"/>
      <c r="AH121" s="8"/>
      <c r="AI121" s="4"/>
      <c r="AJ121" s="5"/>
      <c r="AK121" s="5"/>
      <c r="AL121" s="5"/>
      <c r="AM121" s="26"/>
      <c r="AN121" s="8"/>
      <c r="AO121" s="4"/>
      <c r="AP121" s="5"/>
      <c r="AQ121" s="5"/>
      <c r="AR121" s="5"/>
      <c r="AS121" s="26"/>
      <c r="AT121" s="8"/>
      <c r="AU121" s="4"/>
      <c r="AV121" s="5"/>
      <c r="AW121" s="5"/>
      <c r="AX121" s="5"/>
      <c r="AY121" s="26"/>
      <c r="AZ121" s="8"/>
      <c r="BA121" s="4"/>
      <c r="BB121" s="5"/>
      <c r="BC121" s="5"/>
      <c r="BD121" s="5"/>
      <c r="BE121" s="26"/>
      <c r="BF121" s="8"/>
      <c r="BG121" s="4"/>
      <c r="BH121" s="5"/>
      <c r="BI121" s="5"/>
      <c r="BJ121" s="5"/>
      <c r="BK121" s="26"/>
      <c r="BL121" s="8"/>
      <c r="BM121" s="4"/>
      <c r="BN121" s="5"/>
      <c r="BO121" s="5"/>
      <c r="BP121" s="5"/>
      <c r="BQ121" s="26"/>
      <c r="BR121" s="8"/>
      <c r="BS121" s="4"/>
      <c r="BT121" s="5"/>
      <c r="BU121" s="5"/>
      <c r="BV121" s="5"/>
      <c r="BW121" s="26"/>
      <c r="BX121" s="8"/>
      <c r="BY121" s="4"/>
      <c r="BZ121" s="5"/>
      <c r="CA121" s="5"/>
      <c r="CB121" s="5"/>
      <c r="CC121" s="26"/>
      <c r="CD121" s="8"/>
      <c r="CE121" s="4"/>
      <c r="CF121" s="5"/>
      <c r="CG121" s="5"/>
      <c r="CH121" s="5"/>
      <c r="CI121" s="26"/>
      <c r="CJ121" s="8"/>
      <c r="CK121" s="4"/>
      <c r="CL121" s="5"/>
      <c r="CM121" s="5"/>
      <c r="CN121" s="5"/>
      <c r="CO121" s="26"/>
      <c r="CP121" s="8"/>
      <c r="CQ121" s="4"/>
      <c r="CR121" s="5"/>
      <c r="CS121" s="5"/>
      <c r="CT121" s="5"/>
      <c r="CU121" s="26"/>
      <c r="CV121" s="8"/>
      <c r="CW121" s="4"/>
      <c r="CX121" s="5"/>
      <c r="CY121" s="5"/>
      <c r="CZ121" s="5"/>
      <c r="DA121" s="26"/>
      <c r="DB121" s="8"/>
      <c r="DC121" s="4"/>
      <c r="DD121" s="5"/>
      <c r="DE121" s="5"/>
      <c r="DF121" s="5"/>
      <c r="DG121" s="26"/>
      <c r="DH121" s="8"/>
      <c r="DI121" s="4"/>
      <c r="DJ121" s="5"/>
      <c r="DK121" s="5"/>
      <c r="DL121" s="5"/>
      <c r="DM121" s="26"/>
      <c r="DN121" s="8"/>
      <c r="DO121" s="4"/>
      <c r="DP121" s="5"/>
      <c r="DQ121" s="5"/>
      <c r="DR121" s="5"/>
      <c r="DS121" s="26"/>
      <c r="DT121" s="8"/>
      <c r="DU121" s="4"/>
      <c r="DV121" s="5"/>
      <c r="DW121" s="5"/>
      <c r="DX121" s="5"/>
      <c r="DY121" s="26"/>
      <c r="DZ121" s="8"/>
      <c r="EA121" s="4"/>
      <c r="EB121" s="5"/>
      <c r="EC121" s="5"/>
      <c r="ED121" s="5"/>
      <c r="EE121" s="26"/>
      <c r="EF121" s="8"/>
      <c r="EG121" s="4"/>
      <c r="EH121" s="5"/>
      <c r="EI121" s="5"/>
      <c r="EJ121" s="5"/>
      <c r="EK121" s="26"/>
      <c r="EL121" s="8"/>
      <c r="EM121" s="4"/>
      <c r="EN121" s="5"/>
      <c r="EO121" s="5"/>
      <c r="EP121" s="5"/>
      <c r="EQ121" s="26"/>
      <c r="ER121" s="8"/>
      <c r="ES121" s="4"/>
      <c r="ET121" s="5"/>
      <c r="EU121" s="5"/>
      <c r="EV121" s="5"/>
      <c r="EW121" s="26"/>
      <c r="EX121" s="8"/>
      <c r="EY121" s="4"/>
      <c r="EZ121" s="5"/>
      <c r="FA121" s="5"/>
      <c r="FB121" s="5"/>
      <c r="FC121" s="26"/>
      <c r="FD121" s="8"/>
      <c r="FE121" s="4"/>
      <c r="FF121" s="5"/>
      <c r="FG121" s="5"/>
      <c r="FH121" s="5"/>
      <c r="FI121" s="26"/>
      <c r="FJ121" s="8"/>
      <c r="FK121" s="4"/>
      <c r="FL121" s="5"/>
      <c r="FM121" s="5"/>
      <c r="FN121" s="5"/>
      <c r="FO121" s="26"/>
      <c r="FP121" s="8"/>
      <c r="FQ121" s="4"/>
      <c r="FR121" s="5"/>
      <c r="FS121" s="5"/>
      <c r="FT121" s="5"/>
      <c r="FU121" s="26"/>
      <c r="FV121" s="8"/>
      <c r="FW121" s="4"/>
      <c r="FX121" s="5"/>
      <c r="FY121" s="5"/>
      <c r="FZ121" s="5"/>
      <c r="GA121" s="26"/>
      <c r="GB121" s="8"/>
      <c r="GC121" s="4"/>
      <c r="GD121" s="5"/>
      <c r="GE121" s="5"/>
      <c r="GF121" s="5"/>
      <c r="GG121" s="26"/>
      <c r="GH121" s="8"/>
      <c r="GI121" s="4"/>
      <c r="GJ121" s="5"/>
      <c r="GK121" s="5"/>
      <c r="GL121" s="5"/>
      <c r="GM121" s="26"/>
      <c r="GN121" s="8"/>
      <c r="GO121" s="4"/>
      <c r="GP121" s="5"/>
      <c r="GQ121" s="5"/>
      <c r="GR121" s="5"/>
      <c r="GS121" s="26"/>
      <c r="GT121" s="8"/>
      <c r="GU121" s="4"/>
      <c r="GV121" s="5"/>
      <c r="GW121" s="5"/>
      <c r="GX121" s="5"/>
      <c r="GY121" s="26"/>
      <c r="GZ121" s="8"/>
      <c r="HA121" s="4"/>
      <c r="HB121" s="5"/>
      <c r="HC121" s="5"/>
      <c r="HD121" s="5"/>
      <c r="HE121" s="26"/>
      <c r="HF121" s="8"/>
      <c r="HG121" s="4"/>
      <c r="HH121" s="5"/>
      <c r="HI121" s="5"/>
      <c r="HJ121" s="5"/>
      <c r="HK121" s="26"/>
      <c r="HL121" s="8"/>
      <c r="HM121" s="4"/>
      <c r="HN121" s="5"/>
      <c r="HO121" s="5"/>
      <c r="HP121" s="5"/>
      <c r="HQ121" s="26"/>
      <c r="HR121" s="8"/>
      <c r="HS121" s="4"/>
      <c r="HT121" s="5"/>
      <c r="HU121" s="5"/>
      <c r="HV121" s="5"/>
      <c r="HW121" s="26"/>
      <c r="HX121" s="8"/>
      <c r="HY121" s="4"/>
      <c r="HZ121" s="5"/>
      <c r="IA121" s="5"/>
      <c r="IB121" s="5"/>
      <c r="IC121" s="26"/>
      <c r="ID121" s="8"/>
      <c r="IE121" s="4"/>
      <c r="IF121" s="5"/>
      <c r="IG121" s="5"/>
      <c r="IH121" s="5"/>
      <c r="II121" s="26"/>
      <c r="IJ121" s="8"/>
      <c r="IK121" s="4"/>
      <c r="IL121" s="5"/>
      <c r="IM121" s="5"/>
      <c r="IN121" s="5"/>
      <c r="IO121" s="26"/>
      <c r="IP121" s="8"/>
      <c r="IQ121" s="4"/>
      <c r="IR121" s="5"/>
      <c r="IS121" s="5"/>
    </row>
    <row r="122" spans="1:253" s="4" customFormat="1" ht="15" hidden="1" customHeight="1" outlineLevel="1" x14ac:dyDescent="0.2">
      <c r="A122" s="224"/>
      <c r="B122" s="161">
        <v>111</v>
      </c>
      <c r="C122" s="238" t="s">
        <v>0</v>
      </c>
      <c r="D122" s="239" t="s">
        <v>2082</v>
      </c>
      <c r="E122" s="159" t="s">
        <v>366</v>
      </c>
      <c r="F122" s="178" t="s">
        <v>367</v>
      </c>
      <c r="G122" s="161" t="s">
        <v>78</v>
      </c>
      <c r="H122" s="12" t="s">
        <v>1996</v>
      </c>
      <c r="N122" s="7"/>
    </row>
    <row r="123" spans="1:253" s="4" customFormat="1" ht="15" hidden="1" customHeight="1" outlineLevel="1" x14ac:dyDescent="0.2">
      <c r="A123" s="224"/>
      <c r="B123" s="161">
        <v>112</v>
      </c>
      <c r="C123" s="238" t="s">
        <v>2079</v>
      </c>
      <c r="D123" s="239" t="s">
        <v>2083</v>
      </c>
      <c r="E123" s="159" t="s">
        <v>368</v>
      </c>
      <c r="F123" s="178" t="s">
        <v>369</v>
      </c>
      <c r="G123" s="161" t="s">
        <v>80</v>
      </c>
      <c r="H123" s="12" t="s">
        <v>1996</v>
      </c>
      <c r="N123" s="7"/>
    </row>
    <row r="124" spans="1:253" s="4" customFormat="1" ht="15" hidden="1" customHeight="1" outlineLevel="1" x14ac:dyDescent="0.2">
      <c r="A124" s="224"/>
      <c r="B124" s="161">
        <v>113</v>
      </c>
      <c r="C124" s="238" t="s">
        <v>1217</v>
      </c>
      <c r="D124" s="239" t="s">
        <v>1218</v>
      </c>
      <c r="E124" s="159" t="s">
        <v>370</v>
      </c>
      <c r="F124" s="178" t="s">
        <v>371</v>
      </c>
      <c r="G124" s="161" t="s">
        <v>79</v>
      </c>
      <c r="H124" s="12" t="s">
        <v>1996</v>
      </c>
      <c r="N124" s="7"/>
    </row>
    <row r="125" spans="1:253" s="4" customFormat="1" ht="15" hidden="1" customHeight="1" outlineLevel="1" x14ac:dyDescent="0.2">
      <c r="A125" s="224"/>
      <c r="B125" s="161">
        <v>114</v>
      </c>
      <c r="C125" s="238" t="s">
        <v>2080</v>
      </c>
      <c r="D125" s="239" t="s">
        <v>2084</v>
      </c>
      <c r="E125" s="159" t="s">
        <v>1171</v>
      </c>
      <c r="F125" s="178" t="s">
        <v>372</v>
      </c>
      <c r="G125" s="161" t="s">
        <v>138</v>
      </c>
      <c r="H125" s="12" t="s">
        <v>1996</v>
      </c>
      <c r="N125" s="7"/>
    </row>
    <row r="126" spans="1:253" s="4" customFormat="1" ht="15" hidden="1" customHeight="1" outlineLevel="1" x14ac:dyDescent="0.2">
      <c r="A126" s="224"/>
      <c r="B126" s="161">
        <v>115</v>
      </c>
      <c r="C126" s="238" t="s">
        <v>2081</v>
      </c>
      <c r="D126" s="239" t="s">
        <v>2085</v>
      </c>
      <c r="E126" s="159" t="s">
        <v>1170</v>
      </c>
      <c r="F126" s="178" t="s">
        <v>373</v>
      </c>
      <c r="G126" s="161" t="s">
        <v>139</v>
      </c>
      <c r="H126" s="12" t="s">
        <v>1996</v>
      </c>
      <c r="N126" s="7"/>
    </row>
    <row r="127" spans="1:253" s="4" customFormat="1" ht="15" hidden="1" customHeight="1" outlineLevel="1" x14ac:dyDescent="0.2">
      <c r="A127" s="224"/>
      <c r="B127" s="161">
        <v>116</v>
      </c>
      <c r="C127" s="228"/>
      <c r="D127" s="229"/>
      <c r="E127" s="159"/>
      <c r="F127" s="162"/>
      <c r="G127" s="161"/>
      <c r="H127" s="12" t="s">
        <v>1996</v>
      </c>
      <c r="N127" s="7"/>
      <c r="R127" s="9"/>
    </row>
    <row r="128" spans="1:253" s="4" customFormat="1" ht="15" hidden="1" customHeight="1" outlineLevel="1" x14ac:dyDescent="0.2">
      <c r="A128" s="224"/>
      <c r="B128" s="161">
        <v>117</v>
      </c>
      <c r="C128" s="228"/>
      <c r="D128" s="229"/>
      <c r="E128" s="159"/>
      <c r="F128" s="162"/>
      <c r="G128" s="161"/>
      <c r="H128" s="12" t="s">
        <v>1996</v>
      </c>
      <c r="N128" s="7"/>
      <c r="R128" s="26"/>
      <c r="S128" s="9"/>
      <c r="T128" s="9"/>
      <c r="U128" s="9"/>
    </row>
    <row r="129" spans="1:253" s="4" customFormat="1" ht="15" hidden="1" customHeight="1" outlineLevel="1" x14ac:dyDescent="0.2">
      <c r="A129" s="224"/>
      <c r="B129" s="161">
        <v>118</v>
      </c>
      <c r="C129" s="228"/>
      <c r="D129" s="229"/>
      <c r="E129" s="159"/>
      <c r="F129" s="162"/>
      <c r="G129" s="161"/>
      <c r="H129" s="12" t="s">
        <v>1996</v>
      </c>
      <c r="N129" s="7"/>
      <c r="Q129" s="9"/>
      <c r="S129" s="8"/>
      <c r="U129" s="5"/>
    </row>
    <row r="130" spans="1:253" ht="15" hidden="1" customHeight="1" x14ac:dyDescent="0.2">
      <c r="A130" s="244"/>
      <c r="B130" s="183">
        <v>119</v>
      </c>
      <c r="C130" s="245"/>
      <c r="D130" s="246"/>
      <c r="E130" s="181"/>
      <c r="F130" s="182"/>
      <c r="G130" s="183"/>
      <c r="H130" s="77"/>
      <c r="Q130" s="5"/>
      <c r="R130" s="4"/>
      <c r="S130" s="4"/>
      <c r="T130" s="4"/>
      <c r="U130" s="4"/>
    </row>
    <row r="131" spans="1:253" ht="15" hidden="1" customHeight="1" collapsed="1" x14ac:dyDescent="0.2">
      <c r="A131" s="230"/>
      <c r="B131" s="186">
        <v>120</v>
      </c>
      <c r="C131" s="231" t="s">
        <v>1</v>
      </c>
      <c r="D131" s="232" t="s">
        <v>166</v>
      </c>
      <c r="E131" s="163" t="s">
        <v>1138</v>
      </c>
      <c r="F131" s="184" t="s">
        <v>374</v>
      </c>
      <c r="G131" s="165" t="s">
        <v>1532</v>
      </c>
      <c r="H131" s="78" t="s">
        <v>1996</v>
      </c>
      <c r="I131" s="8"/>
      <c r="J131" s="4"/>
      <c r="K131" s="5"/>
      <c r="L131" s="5"/>
      <c r="M131" s="26"/>
      <c r="O131" s="5"/>
      <c r="P131" s="5"/>
      <c r="Q131" s="4"/>
      <c r="R131" s="4"/>
      <c r="S131" s="4"/>
      <c r="T131" s="4"/>
      <c r="U131" s="4"/>
      <c r="V131" s="5"/>
      <c r="W131" s="5"/>
      <c r="X131" s="26"/>
      <c r="Y131" s="5"/>
      <c r="Z131" s="5"/>
      <c r="AA131" s="26"/>
      <c r="AB131" s="8"/>
      <c r="AC131" s="4"/>
      <c r="AD131" s="5"/>
      <c r="AE131" s="5"/>
      <c r="AF131" s="5"/>
      <c r="AG131" s="26"/>
      <c r="AH131" s="8"/>
      <c r="AI131" s="4"/>
      <c r="AJ131" s="5"/>
      <c r="AK131" s="5"/>
      <c r="AL131" s="5"/>
      <c r="AM131" s="26"/>
      <c r="AN131" s="8"/>
      <c r="AO131" s="4"/>
      <c r="AP131" s="5"/>
      <c r="AQ131" s="5"/>
      <c r="AR131" s="5"/>
      <c r="AS131" s="26"/>
      <c r="AT131" s="8"/>
      <c r="AU131" s="4"/>
      <c r="AV131" s="5"/>
      <c r="AW131" s="5"/>
      <c r="AX131" s="5"/>
      <c r="AY131" s="26"/>
      <c r="AZ131" s="8"/>
      <c r="BA131" s="4"/>
      <c r="BB131" s="5"/>
      <c r="BC131" s="5"/>
      <c r="BD131" s="5"/>
      <c r="BE131" s="26"/>
      <c r="BF131" s="8"/>
      <c r="BG131" s="4"/>
      <c r="BH131" s="5"/>
      <c r="BI131" s="5"/>
      <c r="BJ131" s="5"/>
      <c r="BK131" s="26"/>
      <c r="BL131" s="8"/>
      <c r="BM131" s="4"/>
      <c r="BN131" s="5"/>
      <c r="BO131" s="5"/>
      <c r="BP131" s="5"/>
      <c r="BQ131" s="26"/>
      <c r="BR131" s="8"/>
      <c r="BS131" s="4"/>
      <c r="BT131" s="5"/>
      <c r="BU131" s="5"/>
      <c r="BV131" s="5"/>
      <c r="BW131" s="26"/>
      <c r="BX131" s="8"/>
      <c r="BY131" s="4"/>
      <c r="BZ131" s="5"/>
      <c r="CA131" s="5"/>
      <c r="CB131" s="5"/>
      <c r="CC131" s="26"/>
      <c r="CD131" s="8"/>
      <c r="CE131" s="4"/>
      <c r="CF131" s="5"/>
      <c r="CG131" s="5"/>
      <c r="CH131" s="5"/>
      <c r="CI131" s="26"/>
      <c r="CJ131" s="8"/>
      <c r="CK131" s="4"/>
      <c r="CL131" s="5"/>
      <c r="CM131" s="5"/>
      <c r="CN131" s="5"/>
      <c r="CO131" s="26"/>
      <c r="CP131" s="8"/>
      <c r="CQ131" s="4"/>
      <c r="CR131" s="5"/>
      <c r="CS131" s="5"/>
      <c r="CT131" s="5"/>
      <c r="CU131" s="26"/>
      <c r="CV131" s="8"/>
      <c r="CW131" s="4"/>
      <c r="CX131" s="5"/>
      <c r="CY131" s="5"/>
      <c r="CZ131" s="5"/>
      <c r="DA131" s="26"/>
      <c r="DB131" s="8"/>
      <c r="DC131" s="4"/>
      <c r="DD131" s="5"/>
      <c r="DE131" s="5"/>
      <c r="DF131" s="5"/>
      <c r="DG131" s="26"/>
      <c r="DH131" s="8"/>
      <c r="DI131" s="4"/>
      <c r="DJ131" s="5"/>
      <c r="DK131" s="5"/>
      <c r="DL131" s="5"/>
      <c r="DM131" s="26"/>
      <c r="DN131" s="8"/>
      <c r="DO131" s="4"/>
      <c r="DP131" s="5"/>
      <c r="DQ131" s="5"/>
      <c r="DR131" s="5"/>
      <c r="DS131" s="26"/>
      <c r="DT131" s="8"/>
      <c r="DU131" s="4"/>
      <c r="DV131" s="5"/>
      <c r="DW131" s="5"/>
      <c r="DX131" s="5"/>
      <c r="DY131" s="26"/>
      <c r="DZ131" s="8"/>
      <c r="EA131" s="4"/>
      <c r="EB131" s="5"/>
      <c r="EC131" s="5"/>
      <c r="ED131" s="5"/>
      <c r="EE131" s="26"/>
      <c r="EF131" s="8"/>
      <c r="EG131" s="4"/>
      <c r="EH131" s="5"/>
      <c r="EI131" s="5"/>
      <c r="EJ131" s="5"/>
      <c r="EK131" s="26"/>
      <c r="EL131" s="8"/>
      <c r="EM131" s="4"/>
      <c r="EN131" s="5"/>
      <c r="EO131" s="5"/>
      <c r="EP131" s="5"/>
      <c r="EQ131" s="26"/>
      <c r="ER131" s="8"/>
      <c r="ES131" s="4"/>
      <c r="ET131" s="5"/>
      <c r="EU131" s="5"/>
      <c r="EV131" s="5"/>
      <c r="EW131" s="26"/>
      <c r="EX131" s="8"/>
      <c r="EY131" s="4"/>
      <c r="EZ131" s="5"/>
      <c r="FA131" s="5"/>
      <c r="FB131" s="5"/>
      <c r="FC131" s="26"/>
      <c r="FD131" s="8"/>
      <c r="FE131" s="4"/>
      <c r="FF131" s="5"/>
      <c r="FG131" s="5"/>
      <c r="FH131" s="5"/>
      <c r="FI131" s="26"/>
      <c r="FJ131" s="8"/>
      <c r="FK131" s="4"/>
      <c r="FL131" s="5"/>
      <c r="FM131" s="5"/>
      <c r="FN131" s="5"/>
      <c r="FO131" s="26"/>
      <c r="FP131" s="8"/>
      <c r="FQ131" s="4"/>
      <c r="FR131" s="5"/>
      <c r="FS131" s="5"/>
      <c r="FT131" s="5"/>
      <c r="FU131" s="26"/>
      <c r="FV131" s="8"/>
      <c r="FW131" s="4"/>
      <c r="FX131" s="5"/>
      <c r="FY131" s="5"/>
      <c r="FZ131" s="5"/>
      <c r="GA131" s="26"/>
      <c r="GB131" s="8"/>
      <c r="GC131" s="4"/>
      <c r="GD131" s="5"/>
      <c r="GE131" s="5"/>
      <c r="GF131" s="5"/>
      <c r="GG131" s="26"/>
      <c r="GH131" s="8"/>
      <c r="GI131" s="4"/>
      <c r="GJ131" s="5"/>
      <c r="GK131" s="5"/>
      <c r="GL131" s="5"/>
      <c r="GM131" s="26"/>
      <c r="GN131" s="8"/>
      <c r="GO131" s="4"/>
      <c r="GP131" s="5"/>
      <c r="GQ131" s="5"/>
      <c r="GR131" s="5"/>
      <c r="GS131" s="26"/>
      <c r="GT131" s="8"/>
      <c r="GU131" s="4"/>
      <c r="GV131" s="5"/>
      <c r="GW131" s="5"/>
      <c r="GX131" s="5"/>
      <c r="GY131" s="26"/>
      <c r="GZ131" s="8"/>
      <c r="HA131" s="4"/>
      <c r="HB131" s="5"/>
      <c r="HC131" s="5"/>
      <c r="HD131" s="5"/>
      <c r="HE131" s="26"/>
      <c r="HF131" s="8"/>
      <c r="HG131" s="4"/>
      <c r="HH131" s="5"/>
      <c r="HI131" s="5"/>
      <c r="HJ131" s="5"/>
      <c r="HK131" s="26"/>
      <c r="HL131" s="8"/>
      <c r="HM131" s="4"/>
      <c r="HN131" s="5"/>
      <c r="HO131" s="5"/>
      <c r="HP131" s="5"/>
      <c r="HQ131" s="26"/>
      <c r="HR131" s="8"/>
      <c r="HS131" s="4"/>
      <c r="HT131" s="5"/>
      <c r="HU131" s="5"/>
      <c r="HV131" s="5"/>
      <c r="HW131" s="26"/>
      <c r="HX131" s="8"/>
      <c r="HY131" s="4"/>
      <c r="HZ131" s="5"/>
      <c r="IA131" s="5"/>
      <c r="IB131" s="5"/>
      <c r="IC131" s="26"/>
      <c r="ID131" s="8"/>
      <c r="IE131" s="4"/>
      <c r="IF131" s="5"/>
      <c r="IG131" s="5"/>
      <c r="IH131" s="5"/>
      <c r="II131" s="26"/>
      <c r="IJ131" s="8"/>
      <c r="IK131" s="4"/>
      <c r="IL131" s="5"/>
      <c r="IM131" s="5"/>
      <c r="IN131" s="5"/>
      <c r="IO131" s="26"/>
      <c r="IP131" s="8"/>
      <c r="IQ131" s="4"/>
      <c r="IR131" s="5"/>
      <c r="IS131" s="5"/>
    </row>
    <row r="132" spans="1:253" s="4" customFormat="1" ht="15" hidden="1" customHeight="1" outlineLevel="1" x14ac:dyDescent="0.2">
      <c r="A132" s="224"/>
      <c r="B132" s="161">
        <v>121</v>
      </c>
      <c r="C132" s="238" t="s">
        <v>2</v>
      </c>
      <c r="D132" s="239" t="s">
        <v>6</v>
      </c>
      <c r="E132" s="159" t="s">
        <v>375</v>
      </c>
      <c r="F132" s="178" t="s">
        <v>376</v>
      </c>
      <c r="G132" s="161" t="s">
        <v>55</v>
      </c>
      <c r="H132" s="12" t="s">
        <v>1996</v>
      </c>
      <c r="N132" s="7"/>
    </row>
    <row r="133" spans="1:253" s="4" customFormat="1" ht="15" hidden="1" customHeight="1" outlineLevel="1" x14ac:dyDescent="0.2">
      <c r="A133" s="224"/>
      <c r="B133" s="161">
        <v>122</v>
      </c>
      <c r="C133" s="238" t="s">
        <v>5</v>
      </c>
      <c r="D133" s="239" t="s">
        <v>9</v>
      </c>
      <c r="E133" s="159" t="s">
        <v>1172</v>
      </c>
      <c r="F133" s="178" t="s">
        <v>377</v>
      </c>
      <c r="G133" s="161" t="s">
        <v>125</v>
      </c>
      <c r="H133" s="12" t="s">
        <v>1996</v>
      </c>
      <c r="N133" s="7"/>
    </row>
    <row r="134" spans="1:253" s="4" customFormat="1" ht="15" hidden="1" customHeight="1" outlineLevel="1" x14ac:dyDescent="0.2">
      <c r="A134" s="224"/>
      <c r="B134" s="161">
        <v>123</v>
      </c>
      <c r="C134" s="238" t="s">
        <v>3</v>
      </c>
      <c r="D134" s="239" t="s">
        <v>7</v>
      </c>
      <c r="E134" s="159" t="s">
        <v>1193</v>
      </c>
      <c r="F134" s="178" t="s">
        <v>378</v>
      </c>
      <c r="G134" s="161" t="s">
        <v>137</v>
      </c>
      <c r="H134" s="12" t="s">
        <v>1996</v>
      </c>
      <c r="N134" s="7"/>
    </row>
    <row r="135" spans="1:253" s="4" customFormat="1" ht="15" hidden="1" customHeight="1" outlineLevel="1" x14ac:dyDescent="0.2">
      <c r="A135" s="224"/>
      <c r="B135" s="161">
        <v>124</v>
      </c>
      <c r="C135" s="238" t="s">
        <v>10</v>
      </c>
      <c r="D135" s="239" t="s">
        <v>11</v>
      </c>
      <c r="E135" s="159" t="s">
        <v>379</v>
      </c>
      <c r="F135" s="178" t="s">
        <v>380</v>
      </c>
      <c r="G135" s="161" t="s">
        <v>100</v>
      </c>
      <c r="H135" s="12" t="s">
        <v>1996</v>
      </c>
      <c r="N135" s="7"/>
    </row>
    <row r="136" spans="1:253" s="4" customFormat="1" ht="15" hidden="1" customHeight="1" outlineLevel="1" x14ac:dyDescent="0.2">
      <c r="A136" s="224"/>
      <c r="B136" s="161">
        <v>125</v>
      </c>
      <c r="C136" s="238" t="s">
        <v>15</v>
      </c>
      <c r="D136" s="239" t="s">
        <v>12</v>
      </c>
      <c r="E136" s="159" t="s">
        <v>381</v>
      </c>
      <c r="F136" s="178" t="s">
        <v>1531</v>
      </c>
      <c r="G136" s="161" t="s">
        <v>1531</v>
      </c>
      <c r="H136" s="12" t="s">
        <v>1996</v>
      </c>
      <c r="N136" s="7"/>
    </row>
    <row r="137" spans="1:253" s="4" customFormat="1" ht="15" hidden="1" customHeight="1" outlineLevel="1" x14ac:dyDescent="0.2">
      <c r="A137" s="224"/>
      <c r="B137" s="161">
        <v>126</v>
      </c>
      <c r="C137" s="228" t="s">
        <v>1982</v>
      </c>
      <c r="D137" s="229" t="s">
        <v>1984</v>
      </c>
      <c r="E137" s="159" t="s">
        <v>1175</v>
      </c>
      <c r="F137" s="172" t="s">
        <v>274</v>
      </c>
      <c r="G137" s="161" t="s">
        <v>74</v>
      </c>
      <c r="H137" s="12" t="s">
        <v>1996</v>
      </c>
      <c r="N137" s="7"/>
    </row>
    <row r="138" spans="1:253" s="4" customFormat="1" ht="15" hidden="1" customHeight="1" outlineLevel="1" x14ac:dyDescent="0.2">
      <c r="A138" s="224"/>
      <c r="B138" s="161">
        <v>127</v>
      </c>
      <c r="C138" s="238" t="s">
        <v>14</v>
      </c>
      <c r="D138" s="239" t="s">
        <v>13</v>
      </c>
      <c r="E138" s="159" t="s">
        <v>1174</v>
      </c>
      <c r="F138" s="178" t="s">
        <v>382</v>
      </c>
      <c r="G138" s="161" t="s">
        <v>1222</v>
      </c>
      <c r="H138" s="12" t="s">
        <v>1996</v>
      </c>
      <c r="N138" s="7"/>
    </row>
    <row r="139" spans="1:253" s="4" customFormat="1" ht="15" hidden="1" customHeight="1" outlineLevel="1" x14ac:dyDescent="0.2">
      <c r="A139" s="224"/>
      <c r="B139" s="161">
        <v>128</v>
      </c>
      <c r="C139" s="238" t="s">
        <v>4</v>
      </c>
      <c r="D139" s="239" t="s">
        <v>1489</v>
      </c>
      <c r="E139" s="159" t="s">
        <v>1173</v>
      </c>
      <c r="F139" s="178" t="s">
        <v>383</v>
      </c>
      <c r="G139" s="161" t="s">
        <v>124</v>
      </c>
      <c r="H139" s="12" t="s">
        <v>1996</v>
      </c>
      <c r="N139" s="7"/>
    </row>
    <row r="140" spans="1:253" s="4" customFormat="1" ht="15" hidden="1" customHeight="1" outlineLevel="1" x14ac:dyDescent="0.2">
      <c r="A140" s="224"/>
      <c r="B140" s="161">
        <v>129</v>
      </c>
      <c r="C140" s="238" t="s">
        <v>5</v>
      </c>
      <c r="D140" s="239" t="s">
        <v>8</v>
      </c>
      <c r="E140" s="159" t="s">
        <v>1172</v>
      </c>
      <c r="F140" s="178" t="s">
        <v>377</v>
      </c>
      <c r="G140" s="161" t="s">
        <v>123</v>
      </c>
      <c r="H140" s="12" t="s">
        <v>1996</v>
      </c>
      <c r="N140" s="7"/>
    </row>
    <row r="141" spans="1:253" s="4" customFormat="1" ht="15" hidden="1" customHeight="1" outlineLevel="1" x14ac:dyDescent="0.2">
      <c r="A141" s="224"/>
      <c r="B141" s="161">
        <v>130</v>
      </c>
      <c r="C141" s="228" t="s">
        <v>101</v>
      </c>
      <c r="D141" s="229" t="s">
        <v>119</v>
      </c>
      <c r="E141" s="197" t="s">
        <v>1139</v>
      </c>
      <c r="F141" s="172" t="s">
        <v>384</v>
      </c>
      <c r="G141" s="198" t="s">
        <v>105</v>
      </c>
      <c r="H141" s="12" t="s">
        <v>1996</v>
      </c>
      <c r="N141" s="7"/>
    </row>
    <row r="142" spans="1:253" s="4" customFormat="1" ht="15" hidden="1" customHeight="1" outlineLevel="1" x14ac:dyDescent="0.2">
      <c r="A142" s="224"/>
      <c r="B142" s="161">
        <v>131</v>
      </c>
      <c r="C142" s="238" t="s">
        <v>102</v>
      </c>
      <c r="D142" s="239" t="s">
        <v>1490</v>
      </c>
      <c r="E142" s="197" t="s">
        <v>385</v>
      </c>
      <c r="F142" s="178" t="s">
        <v>386</v>
      </c>
      <c r="G142" s="198" t="s">
        <v>107</v>
      </c>
      <c r="H142" s="12" t="s">
        <v>1996</v>
      </c>
      <c r="N142" s="7"/>
    </row>
    <row r="143" spans="1:253" s="4" customFormat="1" ht="15" hidden="1" customHeight="1" outlineLevel="1" x14ac:dyDescent="0.2">
      <c r="A143" s="224"/>
      <c r="B143" s="161">
        <v>132</v>
      </c>
      <c r="C143" s="255" t="s">
        <v>1140</v>
      </c>
      <c r="D143" s="256" t="s">
        <v>120</v>
      </c>
      <c r="E143" s="197" t="s">
        <v>387</v>
      </c>
      <c r="F143" s="178" t="s">
        <v>388</v>
      </c>
      <c r="G143" s="198" t="s">
        <v>108</v>
      </c>
      <c r="H143" s="12" t="s">
        <v>1996</v>
      </c>
      <c r="N143" s="7"/>
    </row>
    <row r="144" spans="1:253" s="4" customFormat="1" ht="15" hidden="1" customHeight="1" outlineLevel="1" x14ac:dyDescent="0.2">
      <c r="A144" s="224"/>
      <c r="B144" s="161">
        <v>133</v>
      </c>
      <c r="C144" s="238" t="s">
        <v>103</v>
      </c>
      <c r="D144" s="239" t="s">
        <v>122</v>
      </c>
      <c r="E144" s="197" t="s">
        <v>1141</v>
      </c>
      <c r="F144" s="178" t="s">
        <v>389</v>
      </c>
      <c r="G144" s="198" t="s">
        <v>109</v>
      </c>
      <c r="H144" s="12" t="s">
        <v>1996</v>
      </c>
      <c r="N144" s="7"/>
    </row>
    <row r="145" spans="1:253" s="4" customFormat="1" ht="15" hidden="1" customHeight="1" outlineLevel="1" x14ac:dyDescent="0.2">
      <c r="A145" s="224"/>
      <c r="B145" s="161">
        <v>134</v>
      </c>
      <c r="C145" s="228" t="s">
        <v>104</v>
      </c>
      <c r="D145" s="229" t="s">
        <v>121</v>
      </c>
      <c r="E145" s="197" t="s">
        <v>1142</v>
      </c>
      <c r="F145" s="172" t="s">
        <v>390</v>
      </c>
      <c r="G145" s="198" t="s">
        <v>110</v>
      </c>
      <c r="H145" s="12" t="s">
        <v>1996</v>
      </c>
      <c r="N145" s="7"/>
    </row>
    <row r="146" spans="1:253" s="4" customFormat="1" ht="15" hidden="1" customHeight="1" outlineLevel="1" x14ac:dyDescent="0.2">
      <c r="A146" s="224"/>
      <c r="B146" s="161">
        <v>135</v>
      </c>
      <c r="C146" s="238"/>
      <c r="D146" s="239"/>
      <c r="E146" s="159"/>
      <c r="F146" s="178"/>
      <c r="G146" s="161"/>
      <c r="H146" s="12" t="s">
        <v>1996</v>
      </c>
      <c r="N146" s="7"/>
    </row>
    <row r="147" spans="1:253" s="4" customFormat="1" ht="15" hidden="1" customHeight="1" outlineLevel="1" x14ac:dyDescent="0.2">
      <c r="A147" s="224"/>
      <c r="B147" s="161">
        <v>136</v>
      </c>
      <c r="C147" s="238"/>
      <c r="D147" s="239"/>
      <c r="E147" s="159"/>
      <c r="F147" s="178"/>
      <c r="G147" s="161"/>
      <c r="H147" s="12" t="s">
        <v>1996</v>
      </c>
      <c r="N147" s="7"/>
      <c r="R147" s="9"/>
    </row>
    <row r="148" spans="1:253" s="4" customFormat="1" ht="15" hidden="1" customHeight="1" outlineLevel="1" x14ac:dyDescent="0.2">
      <c r="A148" s="224"/>
      <c r="B148" s="161">
        <v>137</v>
      </c>
      <c r="C148" s="238"/>
      <c r="D148" s="239"/>
      <c r="E148" s="159"/>
      <c r="F148" s="178"/>
      <c r="G148" s="161"/>
      <c r="H148" s="12" t="s">
        <v>1996</v>
      </c>
      <c r="N148" s="7"/>
      <c r="R148" s="26"/>
      <c r="S148" s="9"/>
      <c r="T148" s="9"/>
      <c r="U148" s="9"/>
    </row>
    <row r="149" spans="1:253" s="4" customFormat="1" ht="15" hidden="1" customHeight="1" outlineLevel="1" x14ac:dyDescent="0.2">
      <c r="A149" s="224"/>
      <c r="B149" s="161">
        <v>138</v>
      </c>
      <c r="C149" s="228" t="s">
        <v>833</v>
      </c>
      <c r="D149" s="229" t="s">
        <v>834</v>
      </c>
      <c r="E149" s="199"/>
      <c r="F149" s="160" t="s">
        <v>391</v>
      </c>
      <c r="G149" s="161"/>
      <c r="H149" s="12" t="s">
        <v>1996</v>
      </c>
      <c r="N149" s="7"/>
      <c r="Q149" s="9"/>
      <c r="S149" s="8"/>
      <c r="U149" s="5"/>
    </row>
    <row r="150" spans="1:253" ht="15" hidden="1" customHeight="1" x14ac:dyDescent="0.2">
      <c r="A150" s="244"/>
      <c r="B150" s="183">
        <v>139</v>
      </c>
      <c r="C150" s="245"/>
      <c r="D150" s="246"/>
      <c r="E150" s="181"/>
      <c r="F150" s="182"/>
      <c r="G150" s="183"/>
      <c r="H150" s="77"/>
      <c r="Q150" s="5"/>
      <c r="R150" s="4"/>
      <c r="S150" s="4"/>
      <c r="T150" s="4"/>
      <c r="U150" s="4"/>
    </row>
    <row r="151" spans="1:253" ht="15" hidden="1" customHeight="1" collapsed="1" x14ac:dyDescent="0.2">
      <c r="A151" s="230"/>
      <c r="B151" s="186">
        <v>140</v>
      </c>
      <c r="C151" s="231" t="s">
        <v>1211</v>
      </c>
      <c r="D151" s="232"/>
      <c r="E151" s="163"/>
      <c r="F151" s="184" t="s">
        <v>392</v>
      </c>
      <c r="G151" s="165"/>
      <c r="H151" s="78"/>
      <c r="I151" s="8"/>
      <c r="J151" s="4"/>
      <c r="K151" s="5"/>
      <c r="L151" s="5"/>
      <c r="M151" s="26"/>
      <c r="O151" s="5"/>
      <c r="P151" s="5"/>
      <c r="Q151" s="4"/>
      <c r="R151" s="4"/>
      <c r="S151" s="4"/>
      <c r="T151" s="4"/>
      <c r="U151" s="4"/>
      <c r="V151" s="5"/>
      <c r="W151" s="5"/>
      <c r="X151" s="26"/>
      <c r="Y151" s="5"/>
      <c r="Z151" s="5"/>
      <c r="AA151" s="26"/>
      <c r="AB151" s="8"/>
      <c r="AC151" s="4"/>
      <c r="AD151" s="5"/>
      <c r="AE151" s="5"/>
      <c r="AF151" s="5"/>
      <c r="AG151" s="26"/>
      <c r="AH151" s="8"/>
      <c r="AI151" s="4"/>
      <c r="AJ151" s="5"/>
      <c r="AK151" s="5"/>
      <c r="AL151" s="5"/>
      <c r="AM151" s="26"/>
      <c r="AN151" s="8"/>
      <c r="AO151" s="4"/>
      <c r="AP151" s="5"/>
      <c r="AQ151" s="5"/>
      <c r="AR151" s="5"/>
      <c r="AS151" s="26"/>
      <c r="AT151" s="8"/>
      <c r="AU151" s="4"/>
      <c r="AV151" s="5"/>
      <c r="AW151" s="5"/>
      <c r="AX151" s="5"/>
      <c r="AY151" s="26"/>
      <c r="AZ151" s="8"/>
      <c r="BA151" s="4"/>
      <c r="BB151" s="5"/>
      <c r="BC151" s="5"/>
      <c r="BD151" s="5"/>
      <c r="BE151" s="26"/>
      <c r="BF151" s="8"/>
      <c r="BG151" s="4"/>
      <c r="BH151" s="5"/>
      <c r="BI151" s="5"/>
      <c r="BJ151" s="5"/>
      <c r="BK151" s="26"/>
      <c r="BL151" s="8"/>
      <c r="BM151" s="4"/>
      <c r="BN151" s="5"/>
      <c r="BO151" s="5"/>
      <c r="BP151" s="5"/>
      <c r="BQ151" s="26"/>
      <c r="BR151" s="8"/>
      <c r="BS151" s="4"/>
      <c r="BT151" s="5"/>
      <c r="BU151" s="5"/>
      <c r="BV151" s="5"/>
      <c r="BW151" s="26"/>
      <c r="BX151" s="8"/>
      <c r="BY151" s="4"/>
      <c r="BZ151" s="5"/>
      <c r="CA151" s="5"/>
      <c r="CB151" s="5"/>
      <c r="CC151" s="26"/>
      <c r="CD151" s="8"/>
      <c r="CE151" s="4"/>
      <c r="CF151" s="5"/>
      <c r="CG151" s="5"/>
      <c r="CH151" s="5"/>
      <c r="CI151" s="26"/>
      <c r="CJ151" s="8"/>
      <c r="CK151" s="4"/>
      <c r="CL151" s="5"/>
      <c r="CM151" s="5"/>
      <c r="CN151" s="5"/>
      <c r="CO151" s="26"/>
      <c r="CP151" s="8"/>
      <c r="CQ151" s="4"/>
      <c r="CR151" s="5"/>
      <c r="CS151" s="5"/>
      <c r="CT151" s="5"/>
      <c r="CU151" s="26"/>
      <c r="CV151" s="8"/>
      <c r="CW151" s="4"/>
      <c r="CX151" s="5"/>
      <c r="CY151" s="5"/>
      <c r="CZ151" s="5"/>
      <c r="DA151" s="26"/>
      <c r="DB151" s="8"/>
      <c r="DC151" s="4"/>
      <c r="DD151" s="5"/>
      <c r="DE151" s="5"/>
      <c r="DF151" s="5"/>
      <c r="DG151" s="26"/>
      <c r="DH151" s="8"/>
      <c r="DI151" s="4"/>
      <c r="DJ151" s="5"/>
      <c r="DK151" s="5"/>
      <c r="DL151" s="5"/>
      <c r="DM151" s="26"/>
      <c r="DN151" s="8"/>
      <c r="DO151" s="4"/>
      <c r="DP151" s="5"/>
      <c r="DQ151" s="5"/>
      <c r="DR151" s="5"/>
      <c r="DS151" s="26"/>
      <c r="DT151" s="8"/>
      <c r="DU151" s="4"/>
      <c r="DV151" s="5"/>
      <c r="DW151" s="5"/>
      <c r="DX151" s="5"/>
      <c r="DY151" s="26"/>
      <c r="DZ151" s="8"/>
      <c r="EA151" s="4"/>
      <c r="EB151" s="5"/>
      <c r="EC151" s="5"/>
      <c r="ED151" s="5"/>
      <c r="EE151" s="26"/>
      <c r="EF151" s="8"/>
      <c r="EG151" s="4"/>
      <c r="EH151" s="5"/>
      <c r="EI151" s="5"/>
      <c r="EJ151" s="5"/>
      <c r="EK151" s="26"/>
      <c r="EL151" s="8"/>
      <c r="EM151" s="4"/>
      <c r="EN151" s="5"/>
      <c r="EO151" s="5"/>
      <c r="EP151" s="5"/>
      <c r="EQ151" s="26"/>
      <c r="ER151" s="8"/>
      <c r="ES151" s="4"/>
      <c r="ET151" s="5"/>
      <c r="EU151" s="5"/>
      <c r="EV151" s="5"/>
      <c r="EW151" s="26"/>
      <c r="EX151" s="8"/>
      <c r="EY151" s="4"/>
      <c r="EZ151" s="5"/>
      <c r="FA151" s="5"/>
      <c r="FB151" s="5"/>
      <c r="FC151" s="26"/>
      <c r="FD151" s="8"/>
      <c r="FE151" s="4"/>
      <c r="FF151" s="5"/>
      <c r="FG151" s="5"/>
      <c r="FH151" s="5"/>
      <c r="FI151" s="26"/>
      <c r="FJ151" s="8"/>
      <c r="FK151" s="4"/>
      <c r="FL151" s="5"/>
      <c r="FM151" s="5"/>
      <c r="FN151" s="5"/>
      <c r="FO151" s="26"/>
      <c r="FP151" s="8"/>
      <c r="FQ151" s="4"/>
      <c r="FR151" s="5"/>
      <c r="FS151" s="5"/>
      <c r="FT151" s="5"/>
      <c r="FU151" s="26"/>
      <c r="FV151" s="8"/>
      <c r="FW151" s="4"/>
      <c r="FX151" s="5"/>
      <c r="FY151" s="5"/>
      <c r="FZ151" s="5"/>
      <c r="GA151" s="26"/>
      <c r="GB151" s="8"/>
      <c r="GC151" s="4"/>
      <c r="GD151" s="5"/>
      <c r="GE151" s="5"/>
      <c r="GF151" s="5"/>
      <c r="GG151" s="26"/>
      <c r="GH151" s="8"/>
      <c r="GI151" s="4"/>
      <c r="GJ151" s="5"/>
      <c r="GK151" s="5"/>
      <c r="GL151" s="5"/>
      <c r="GM151" s="26"/>
      <c r="GN151" s="8"/>
      <c r="GO151" s="4"/>
      <c r="GP151" s="5"/>
      <c r="GQ151" s="5"/>
      <c r="GR151" s="5"/>
      <c r="GS151" s="26"/>
      <c r="GT151" s="8"/>
      <c r="GU151" s="4"/>
      <c r="GV151" s="5"/>
      <c r="GW151" s="5"/>
      <c r="GX151" s="5"/>
      <c r="GY151" s="26"/>
      <c r="GZ151" s="8"/>
      <c r="HA151" s="4"/>
      <c r="HB151" s="5"/>
      <c r="HC151" s="5"/>
      <c r="HD151" s="5"/>
      <c r="HE151" s="26"/>
      <c r="HF151" s="8"/>
      <c r="HG151" s="4"/>
      <c r="HH151" s="5"/>
      <c r="HI151" s="5"/>
      <c r="HJ151" s="5"/>
      <c r="HK151" s="26"/>
      <c r="HL151" s="8"/>
      <c r="HM151" s="4"/>
      <c r="HN151" s="5"/>
      <c r="HO151" s="5"/>
      <c r="HP151" s="5"/>
      <c r="HQ151" s="26"/>
      <c r="HR151" s="8"/>
      <c r="HS151" s="4"/>
      <c r="HT151" s="5"/>
      <c r="HU151" s="5"/>
      <c r="HV151" s="5"/>
      <c r="HW151" s="26"/>
      <c r="HX151" s="8"/>
      <c r="HY151" s="4"/>
      <c r="HZ151" s="5"/>
      <c r="IA151" s="5"/>
      <c r="IB151" s="5"/>
      <c r="IC151" s="26"/>
      <c r="ID151" s="8"/>
      <c r="IE151" s="4"/>
      <c r="IF151" s="5"/>
      <c r="IG151" s="5"/>
      <c r="IH151" s="5"/>
      <c r="II151" s="26"/>
      <c r="IJ151" s="8"/>
      <c r="IK151" s="4"/>
      <c r="IL151" s="5"/>
      <c r="IM151" s="5"/>
      <c r="IN151" s="5"/>
      <c r="IO151" s="26"/>
      <c r="IP151" s="8"/>
      <c r="IQ151" s="4"/>
      <c r="IR151" s="5"/>
      <c r="IS151" s="5"/>
    </row>
    <row r="152" spans="1:253" s="4" customFormat="1" ht="15" hidden="1" customHeight="1" outlineLevel="1" x14ac:dyDescent="0.2">
      <c r="A152" s="224"/>
      <c r="B152" s="161">
        <v>141</v>
      </c>
      <c r="C152" s="235" t="s">
        <v>1212</v>
      </c>
      <c r="D152" s="236" t="s">
        <v>1491</v>
      </c>
      <c r="E152" s="159" t="s">
        <v>393</v>
      </c>
      <c r="F152" s="170" t="s">
        <v>394</v>
      </c>
      <c r="G152" s="161" t="s">
        <v>1533</v>
      </c>
      <c r="H152" s="12" t="s">
        <v>1996</v>
      </c>
      <c r="N152" s="7"/>
    </row>
    <row r="153" spans="1:253" s="4" customFormat="1" ht="15" hidden="1" customHeight="1" outlineLevel="1" x14ac:dyDescent="0.2">
      <c r="A153" s="224"/>
      <c r="B153" s="161">
        <v>142</v>
      </c>
      <c r="C153" s="250" t="s">
        <v>1249</v>
      </c>
      <c r="D153" s="251" t="s">
        <v>1492</v>
      </c>
      <c r="E153" s="159" t="s">
        <v>395</v>
      </c>
      <c r="F153" s="187" t="s">
        <v>396</v>
      </c>
      <c r="G153" s="161" t="s">
        <v>1534</v>
      </c>
      <c r="H153" s="12" t="s">
        <v>1996</v>
      </c>
      <c r="N153" s="7"/>
    </row>
    <row r="154" spans="1:253" s="4" customFormat="1" ht="15" hidden="1" customHeight="1" outlineLevel="1" x14ac:dyDescent="0.2">
      <c r="A154" s="224"/>
      <c r="B154" s="161">
        <v>143</v>
      </c>
      <c r="C154" s="250" t="s">
        <v>1251</v>
      </c>
      <c r="D154" s="251" t="s">
        <v>1250</v>
      </c>
      <c r="E154" s="159" t="s">
        <v>1754</v>
      </c>
      <c r="F154" s="187" t="s">
        <v>1250</v>
      </c>
      <c r="G154" s="161" t="s">
        <v>1250</v>
      </c>
      <c r="H154" s="12" t="s">
        <v>1996</v>
      </c>
      <c r="N154" s="7"/>
    </row>
    <row r="155" spans="1:253" s="4" customFormat="1" ht="15" hidden="1" customHeight="1" outlineLevel="1" x14ac:dyDescent="0.2">
      <c r="A155" s="224"/>
      <c r="B155" s="161">
        <v>144</v>
      </c>
      <c r="C155" s="257" t="s">
        <v>1260</v>
      </c>
      <c r="D155" s="258" t="s">
        <v>1493</v>
      </c>
      <c r="E155" s="159" t="s">
        <v>1755</v>
      </c>
      <c r="F155" s="187" t="s">
        <v>397</v>
      </c>
      <c r="G155" s="161" t="s">
        <v>1535</v>
      </c>
      <c r="H155" s="12" t="s">
        <v>1996</v>
      </c>
      <c r="N155" s="7"/>
    </row>
    <row r="156" spans="1:253" s="4" customFormat="1" ht="15" hidden="1" customHeight="1" outlineLevel="1" x14ac:dyDescent="0.2">
      <c r="A156" s="224"/>
      <c r="B156" s="161">
        <v>145</v>
      </c>
      <c r="C156" s="250" t="s">
        <v>1728</v>
      </c>
      <c r="D156" s="251" t="s">
        <v>1999</v>
      </c>
      <c r="E156" s="159" t="s">
        <v>398</v>
      </c>
      <c r="F156" s="187" t="s">
        <v>399</v>
      </c>
      <c r="G156" s="161" t="s">
        <v>1730</v>
      </c>
      <c r="H156" s="12" t="s">
        <v>1996</v>
      </c>
      <c r="N156" s="7"/>
    </row>
    <row r="157" spans="1:253" s="4" customFormat="1" ht="15" hidden="1" customHeight="1" outlineLevel="1" x14ac:dyDescent="0.2">
      <c r="A157" s="224"/>
      <c r="B157" s="161">
        <v>146</v>
      </c>
      <c r="C157" s="250" t="s">
        <v>1729</v>
      </c>
      <c r="D157" s="251" t="s">
        <v>2000</v>
      </c>
      <c r="E157" s="159" t="s">
        <v>400</v>
      </c>
      <c r="F157" s="187" t="s">
        <v>401</v>
      </c>
      <c r="G157" s="161" t="s">
        <v>1731</v>
      </c>
      <c r="H157" s="12" t="s">
        <v>1996</v>
      </c>
      <c r="N157" s="7"/>
      <c r="R157" s="9"/>
    </row>
    <row r="158" spans="1:253" s="4" customFormat="1" ht="15" hidden="1" customHeight="1" outlineLevel="1" x14ac:dyDescent="0.2">
      <c r="A158" s="224"/>
      <c r="B158" s="161">
        <v>147</v>
      </c>
      <c r="C158" s="250" t="s">
        <v>1255</v>
      </c>
      <c r="D158" s="251" t="s">
        <v>1256</v>
      </c>
      <c r="E158" s="159" t="s">
        <v>1756</v>
      </c>
      <c r="F158" s="187" t="s">
        <v>402</v>
      </c>
      <c r="G158" s="161" t="s">
        <v>1536</v>
      </c>
      <c r="H158" s="12" t="s">
        <v>1996</v>
      </c>
      <c r="N158" s="7"/>
      <c r="R158" s="26"/>
      <c r="S158" s="9"/>
      <c r="T158" s="9"/>
      <c r="U158" s="9"/>
    </row>
    <row r="159" spans="1:253" s="4" customFormat="1" ht="15" hidden="1" customHeight="1" outlineLevel="1" x14ac:dyDescent="0.2">
      <c r="A159" s="227">
        <v>40296</v>
      </c>
      <c r="B159" s="161">
        <v>148</v>
      </c>
      <c r="C159" s="250" t="s">
        <v>1771</v>
      </c>
      <c r="D159" s="251" t="s">
        <v>1259</v>
      </c>
      <c r="E159" s="159" t="s">
        <v>403</v>
      </c>
      <c r="F159" s="187" t="s">
        <v>404</v>
      </c>
      <c r="G159" s="161" t="s">
        <v>1537</v>
      </c>
      <c r="H159" s="12" t="s">
        <v>1996</v>
      </c>
      <c r="N159" s="7"/>
      <c r="Q159" s="9"/>
      <c r="S159" s="8"/>
      <c r="U159" s="5"/>
    </row>
    <row r="160" spans="1:253" ht="15" hidden="1" customHeight="1" x14ac:dyDescent="0.2">
      <c r="A160" s="244"/>
      <c r="B160" s="183">
        <v>149</v>
      </c>
      <c r="C160" s="245"/>
      <c r="D160" s="246"/>
      <c r="E160" s="181"/>
      <c r="F160" s="182"/>
      <c r="G160" s="183"/>
      <c r="H160" s="77"/>
      <c r="Q160" s="5"/>
      <c r="R160" s="4"/>
      <c r="S160" s="4"/>
      <c r="T160" s="4"/>
      <c r="U160" s="4"/>
    </row>
    <row r="161" spans="1:253" ht="15" hidden="1" customHeight="1" x14ac:dyDescent="0.2">
      <c r="A161" s="230"/>
      <c r="B161" s="186">
        <v>150</v>
      </c>
      <c r="C161" s="231" t="s">
        <v>148</v>
      </c>
      <c r="D161" s="232"/>
      <c r="E161" s="163"/>
      <c r="F161" s="164"/>
      <c r="G161" s="165"/>
      <c r="H161" s="78"/>
      <c r="I161" s="8"/>
      <c r="J161" s="4"/>
      <c r="K161" s="5"/>
      <c r="L161" s="5"/>
      <c r="M161" s="26"/>
      <c r="O161" s="5"/>
      <c r="P161" s="5"/>
      <c r="Q161" s="4"/>
      <c r="R161" s="4"/>
      <c r="S161" s="4"/>
      <c r="T161" s="4"/>
      <c r="U161" s="4"/>
      <c r="V161" s="5"/>
      <c r="W161" s="5"/>
      <c r="X161" s="26"/>
      <c r="Y161" s="5"/>
      <c r="Z161" s="5"/>
      <c r="AA161" s="26"/>
      <c r="AB161" s="8"/>
      <c r="AC161" s="4"/>
      <c r="AD161" s="5"/>
      <c r="AE161" s="5"/>
      <c r="AF161" s="5"/>
      <c r="AG161" s="26"/>
      <c r="AH161" s="8"/>
      <c r="AI161" s="4"/>
      <c r="AJ161" s="5"/>
      <c r="AK161" s="5"/>
      <c r="AL161" s="5"/>
      <c r="AM161" s="26"/>
      <c r="AN161" s="8"/>
      <c r="AO161" s="4"/>
      <c r="AP161" s="5"/>
      <c r="AQ161" s="5"/>
      <c r="AR161" s="5"/>
      <c r="AS161" s="26"/>
      <c r="AT161" s="8"/>
      <c r="AU161" s="4"/>
      <c r="AV161" s="5"/>
      <c r="AW161" s="5"/>
      <c r="AX161" s="5"/>
      <c r="AY161" s="26"/>
      <c r="AZ161" s="8"/>
      <c r="BA161" s="4"/>
      <c r="BB161" s="5"/>
      <c r="BC161" s="5"/>
      <c r="BD161" s="5"/>
      <c r="BE161" s="26"/>
      <c r="BF161" s="8"/>
      <c r="BG161" s="4"/>
      <c r="BH161" s="5"/>
      <c r="BI161" s="5"/>
      <c r="BJ161" s="5"/>
      <c r="BK161" s="26"/>
      <c r="BL161" s="8"/>
      <c r="BM161" s="4"/>
      <c r="BN161" s="5"/>
      <c r="BO161" s="5"/>
      <c r="BP161" s="5"/>
      <c r="BQ161" s="26"/>
      <c r="BR161" s="8"/>
      <c r="BS161" s="4"/>
      <c r="BT161" s="5"/>
      <c r="BU161" s="5"/>
      <c r="BV161" s="5"/>
      <c r="BW161" s="26"/>
      <c r="BX161" s="8"/>
      <c r="BY161" s="4"/>
      <c r="BZ161" s="5"/>
      <c r="CA161" s="5"/>
      <c r="CB161" s="5"/>
      <c r="CC161" s="26"/>
      <c r="CD161" s="8"/>
      <c r="CE161" s="4"/>
      <c r="CF161" s="5"/>
      <c r="CG161" s="5"/>
      <c r="CH161" s="5"/>
      <c r="CI161" s="26"/>
      <c r="CJ161" s="8"/>
      <c r="CK161" s="4"/>
      <c r="CL161" s="5"/>
      <c r="CM161" s="5"/>
      <c r="CN161" s="5"/>
      <c r="CO161" s="26"/>
      <c r="CP161" s="8"/>
      <c r="CQ161" s="4"/>
      <c r="CR161" s="5"/>
      <c r="CS161" s="5"/>
      <c r="CT161" s="5"/>
      <c r="CU161" s="26"/>
      <c r="CV161" s="8"/>
      <c r="CW161" s="4"/>
      <c r="CX161" s="5"/>
      <c r="CY161" s="5"/>
      <c r="CZ161" s="5"/>
      <c r="DA161" s="26"/>
      <c r="DB161" s="8"/>
      <c r="DC161" s="4"/>
      <c r="DD161" s="5"/>
      <c r="DE161" s="5"/>
      <c r="DF161" s="5"/>
      <c r="DG161" s="26"/>
      <c r="DH161" s="8"/>
      <c r="DI161" s="4"/>
      <c r="DJ161" s="5"/>
      <c r="DK161" s="5"/>
      <c r="DL161" s="5"/>
      <c r="DM161" s="26"/>
      <c r="DN161" s="8"/>
      <c r="DO161" s="4"/>
      <c r="DP161" s="5"/>
      <c r="DQ161" s="5"/>
      <c r="DR161" s="5"/>
      <c r="DS161" s="26"/>
      <c r="DT161" s="8"/>
      <c r="DU161" s="4"/>
      <c r="DV161" s="5"/>
      <c r="DW161" s="5"/>
      <c r="DX161" s="5"/>
      <c r="DY161" s="26"/>
      <c r="DZ161" s="8"/>
      <c r="EA161" s="4"/>
      <c r="EB161" s="5"/>
      <c r="EC161" s="5"/>
      <c r="ED161" s="5"/>
      <c r="EE161" s="26"/>
      <c r="EF161" s="8"/>
      <c r="EG161" s="4"/>
      <c r="EH161" s="5"/>
      <c r="EI161" s="5"/>
      <c r="EJ161" s="5"/>
      <c r="EK161" s="26"/>
      <c r="EL161" s="8"/>
      <c r="EM161" s="4"/>
      <c r="EN161" s="5"/>
      <c r="EO161" s="5"/>
      <c r="EP161" s="5"/>
      <c r="EQ161" s="26"/>
      <c r="ER161" s="8"/>
      <c r="ES161" s="4"/>
      <c r="ET161" s="5"/>
      <c r="EU161" s="5"/>
      <c r="EV161" s="5"/>
      <c r="EW161" s="26"/>
      <c r="EX161" s="8"/>
      <c r="EY161" s="4"/>
      <c r="EZ161" s="5"/>
      <c r="FA161" s="5"/>
      <c r="FB161" s="5"/>
      <c r="FC161" s="26"/>
      <c r="FD161" s="8"/>
      <c r="FE161" s="4"/>
      <c r="FF161" s="5"/>
      <c r="FG161" s="5"/>
      <c r="FH161" s="5"/>
      <c r="FI161" s="26"/>
      <c r="FJ161" s="8"/>
      <c r="FK161" s="4"/>
      <c r="FL161" s="5"/>
      <c r="FM161" s="5"/>
      <c r="FN161" s="5"/>
      <c r="FO161" s="26"/>
      <c r="FP161" s="8"/>
      <c r="FQ161" s="4"/>
      <c r="FR161" s="5"/>
      <c r="FS161" s="5"/>
      <c r="FT161" s="5"/>
      <c r="FU161" s="26"/>
      <c r="FV161" s="8"/>
      <c r="FW161" s="4"/>
      <c r="FX161" s="5"/>
      <c r="FY161" s="5"/>
      <c r="FZ161" s="5"/>
      <c r="GA161" s="26"/>
      <c r="GB161" s="8"/>
      <c r="GC161" s="4"/>
      <c r="GD161" s="5"/>
      <c r="GE161" s="5"/>
      <c r="GF161" s="5"/>
      <c r="GG161" s="26"/>
      <c r="GH161" s="8"/>
      <c r="GI161" s="4"/>
      <c r="GJ161" s="5"/>
      <c r="GK161" s="5"/>
      <c r="GL161" s="5"/>
      <c r="GM161" s="26"/>
      <c r="GN161" s="8"/>
      <c r="GO161" s="4"/>
      <c r="GP161" s="5"/>
      <c r="GQ161" s="5"/>
      <c r="GR161" s="5"/>
      <c r="GS161" s="26"/>
      <c r="GT161" s="8"/>
      <c r="GU161" s="4"/>
      <c r="GV161" s="5"/>
      <c r="GW161" s="5"/>
      <c r="GX161" s="5"/>
      <c r="GY161" s="26"/>
      <c r="GZ161" s="8"/>
      <c r="HA161" s="4"/>
      <c r="HB161" s="5"/>
      <c r="HC161" s="5"/>
      <c r="HD161" s="5"/>
      <c r="HE161" s="26"/>
      <c r="HF161" s="8"/>
      <c r="HG161" s="4"/>
      <c r="HH161" s="5"/>
      <c r="HI161" s="5"/>
      <c r="HJ161" s="5"/>
      <c r="HK161" s="26"/>
      <c r="HL161" s="8"/>
      <c r="HM161" s="4"/>
      <c r="HN161" s="5"/>
      <c r="HO161" s="5"/>
      <c r="HP161" s="5"/>
      <c r="HQ161" s="26"/>
      <c r="HR161" s="8"/>
      <c r="HS161" s="4"/>
      <c r="HT161" s="5"/>
      <c r="HU161" s="5"/>
      <c r="HV161" s="5"/>
      <c r="HW161" s="26"/>
      <c r="HX161" s="8"/>
      <c r="HY161" s="4"/>
      <c r="HZ161" s="5"/>
      <c r="IA161" s="5"/>
      <c r="IB161" s="5"/>
      <c r="IC161" s="26"/>
      <c r="ID161" s="8"/>
      <c r="IE161" s="4"/>
      <c r="IF161" s="5"/>
      <c r="IG161" s="5"/>
      <c r="IH161" s="5"/>
      <c r="II161" s="26"/>
      <c r="IJ161" s="8"/>
      <c r="IK161" s="4"/>
      <c r="IL161" s="5"/>
      <c r="IM161" s="5"/>
      <c r="IN161" s="5"/>
      <c r="IO161" s="26"/>
      <c r="IP161" s="8"/>
      <c r="IQ161" s="4"/>
      <c r="IR161" s="5"/>
      <c r="IS161" s="5"/>
    </row>
    <row r="162" spans="1:253" s="4" customFormat="1" ht="15" hidden="1" customHeight="1" outlineLevel="1" x14ac:dyDescent="0.2">
      <c r="A162" s="224"/>
      <c r="B162" s="161">
        <v>151</v>
      </c>
      <c r="C162" s="228" t="s">
        <v>1919</v>
      </c>
      <c r="D162" s="229" t="s">
        <v>1925</v>
      </c>
      <c r="E162" s="159" t="s">
        <v>1180</v>
      </c>
      <c r="F162" s="160" t="s">
        <v>405</v>
      </c>
      <c r="G162" s="161" t="s">
        <v>115</v>
      </c>
      <c r="H162" s="12" t="s">
        <v>1996</v>
      </c>
      <c r="N162" s="7"/>
    </row>
    <row r="163" spans="1:253" s="4" customFormat="1" ht="15" hidden="1" customHeight="1" outlineLevel="1" x14ac:dyDescent="0.2">
      <c r="A163" s="224"/>
      <c r="B163" s="161">
        <v>152</v>
      </c>
      <c r="C163" s="228" t="s">
        <v>1920</v>
      </c>
      <c r="D163" s="229" t="s">
        <v>1926</v>
      </c>
      <c r="E163" s="159" t="s">
        <v>1179</v>
      </c>
      <c r="F163" s="160" t="s">
        <v>406</v>
      </c>
      <c r="G163" s="161" t="s">
        <v>1926</v>
      </c>
      <c r="H163" s="12" t="s">
        <v>1996</v>
      </c>
      <c r="N163" s="7"/>
    </row>
    <row r="164" spans="1:253" s="4" customFormat="1" ht="15" hidden="1" customHeight="1" outlineLevel="1" x14ac:dyDescent="0.2">
      <c r="A164" s="224"/>
      <c r="B164" s="161">
        <v>153</v>
      </c>
      <c r="C164" s="228" t="s">
        <v>1921</v>
      </c>
      <c r="D164" s="229" t="s">
        <v>1923</v>
      </c>
      <c r="E164" s="159" t="s">
        <v>1178</v>
      </c>
      <c r="F164" s="160" t="s">
        <v>116</v>
      </c>
      <c r="G164" s="161" t="s">
        <v>116</v>
      </c>
      <c r="H164" s="12" t="s">
        <v>1996</v>
      </c>
      <c r="N164" s="7"/>
    </row>
    <row r="165" spans="1:253" s="4" customFormat="1" ht="15" hidden="1" customHeight="1" outlineLevel="1" x14ac:dyDescent="0.2">
      <c r="A165" s="224"/>
      <c r="B165" s="161">
        <v>154</v>
      </c>
      <c r="C165" s="228" t="s">
        <v>1922</v>
      </c>
      <c r="D165" s="229" t="s">
        <v>1924</v>
      </c>
      <c r="E165" s="159" t="s">
        <v>1149</v>
      </c>
      <c r="F165" s="160" t="s">
        <v>407</v>
      </c>
      <c r="G165" s="161" t="s">
        <v>117</v>
      </c>
      <c r="H165" s="12" t="s">
        <v>1996</v>
      </c>
      <c r="N165" s="7"/>
    </row>
    <row r="166" spans="1:253" s="4" customFormat="1" ht="15" hidden="1" customHeight="1" outlineLevel="1" x14ac:dyDescent="0.2">
      <c r="A166" s="224"/>
      <c r="B166" s="161">
        <v>155</v>
      </c>
      <c r="C166" s="228" t="s">
        <v>158</v>
      </c>
      <c r="D166" s="229" t="s">
        <v>163</v>
      </c>
      <c r="E166" s="159" t="s">
        <v>1177</v>
      </c>
      <c r="F166" s="160" t="s">
        <v>408</v>
      </c>
      <c r="G166" s="161" t="s">
        <v>1538</v>
      </c>
      <c r="H166" s="12" t="s">
        <v>1996</v>
      </c>
      <c r="N166" s="7"/>
    </row>
    <row r="167" spans="1:253" s="4" customFormat="1" ht="15" hidden="1" customHeight="1" outlineLevel="1" x14ac:dyDescent="0.2">
      <c r="A167" s="224"/>
      <c r="B167" s="161">
        <v>156</v>
      </c>
      <c r="C167" s="228" t="s">
        <v>159</v>
      </c>
      <c r="D167" s="229" t="s">
        <v>162</v>
      </c>
      <c r="E167" s="159" t="s">
        <v>1176</v>
      </c>
      <c r="F167" s="160" t="s">
        <v>409</v>
      </c>
      <c r="G167" s="161" t="s">
        <v>1539</v>
      </c>
      <c r="H167" s="12" t="s">
        <v>1996</v>
      </c>
      <c r="N167" s="7"/>
    </row>
    <row r="168" spans="1:253" s="4" customFormat="1" ht="15" hidden="1" customHeight="1" outlineLevel="1" x14ac:dyDescent="0.2">
      <c r="A168" s="224"/>
      <c r="B168" s="161">
        <v>157</v>
      </c>
      <c r="C168" s="228" t="s">
        <v>1845</v>
      </c>
      <c r="D168" s="229" t="s">
        <v>171</v>
      </c>
      <c r="E168" s="159" t="s">
        <v>410</v>
      </c>
      <c r="F168" s="160" t="s">
        <v>411</v>
      </c>
      <c r="G168" s="161" t="s">
        <v>2005</v>
      </c>
      <c r="H168" s="12" t="s">
        <v>1996</v>
      </c>
      <c r="N168" s="7"/>
    </row>
    <row r="169" spans="1:253" s="4" customFormat="1" ht="25.5" hidden="1" outlineLevel="1" x14ac:dyDescent="0.2">
      <c r="A169" s="224"/>
      <c r="B169" s="161">
        <v>158</v>
      </c>
      <c r="C169" s="257" t="s">
        <v>1727</v>
      </c>
      <c r="D169" s="258" t="s">
        <v>2004</v>
      </c>
      <c r="E169" s="157" t="s">
        <v>412</v>
      </c>
      <c r="F169" s="187" t="s">
        <v>413</v>
      </c>
      <c r="G169" s="195" t="s">
        <v>1997</v>
      </c>
      <c r="H169" s="12" t="s">
        <v>1996</v>
      </c>
      <c r="N169" s="7"/>
    </row>
    <row r="170" spans="1:253" s="4" customFormat="1" ht="15" hidden="1" customHeight="1" outlineLevel="1" x14ac:dyDescent="0.2">
      <c r="A170" s="224"/>
      <c r="B170" s="161">
        <v>159</v>
      </c>
      <c r="C170" s="228"/>
      <c r="D170" s="229"/>
      <c r="E170" s="159"/>
      <c r="F170" s="162"/>
      <c r="G170" s="161"/>
      <c r="H170" s="12" t="s">
        <v>1996</v>
      </c>
      <c r="N170" s="7"/>
    </row>
    <row r="171" spans="1:253" s="4" customFormat="1" ht="15" hidden="1" customHeight="1" outlineLevel="1" x14ac:dyDescent="0.2">
      <c r="A171" s="224"/>
      <c r="B171" s="161">
        <v>160</v>
      </c>
      <c r="C171" s="240" t="s">
        <v>1213</v>
      </c>
      <c r="D171" s="241" t="s">
        <v>1494</v>
      </c>
      <c r="E171" s="159" t="s">
        <v>414</v>
      </c>
      <c r="F171" s="160" t="s">
        <v>415</v>
      </c>
      <c r="G171" s="161" t="s">
        <v>1540</v>
      </c>
      <c r="H171" s="12" t="s">
        <v>1996</v>
      </c>
      <c r="N171" s="7"/>
    </row>
    <row r="172" spans="1:253" s="4" customFormat="1" ht="15" hidden="1" customHeight="1" outlineLevel="1" x14ac:dyDescent="0.2">
      <c r="A172" s="224"/>
      <c r="B172" s="161">
        <v>161</v>
      </c>
      <c r="C172" s="240" t="s">
        <v>151</v>
      </c>
      <c r="D172" s="241" t="s">
        <v>1495</v>
      </c>
      <c r="E172" s="159" t="s">
        <v>1145</v>
      </c>
      <c r="F172" s="160" t="s">
        <v>416</v>
      </c>
      <c r="G172" s="161" t="s">
        <v>1541</v>
      </c>
      <c r="H172" s="12" t="s">
        <v>1996</v>
      </c>
      <c r="N172" s="7"/>
    </row>
    <row r="173" spans="1:253" s="4" customFormat="1" ht="15" hidden="1" customHeight="1" outlineLevel="1" x14ac:dyDescent="0.2">
      <c r="A173" s="224"/>
      <c r="B173" s="161">
        <v>162</v>
      </c>
      <c r="C173" s="240" t="s">
        <v>1722</v>
      </c>
      <c r="D173" s="241" t="s">
        <v>1723</v>
      </c>
      <c r="E173" s="159" t="s">
        <v>1726</v>
      </c>
      <c r="F173" s="160" t="s">
        <v>417</v>
      </c>
      <c r="G173" s="161" t="s">
        <v>1725</v>
      </c>
      <c r="H173" s="12" t="s">
        <v>1996</v>
      </c>
      <c r="N173" s="7"/>
    </row>
    <row r="174" spans="1:253" s="4" customFormat="1" ht="15" hidden="1" customHeight="1" outlineLevel="1" x14ac:dyDescent="0.2">
      <c r="A174" s="224"/>
      <c r="B174" s="161">
        <v>163</v>
      </c>
      <c r="C174" s="228" t="s">
        <v>152</v>
      </c>
      <c r="D174" s="229" t="s">
        <v>1496</v>
      </c>
      <c r="E174" s="159" t="s">
        <v>1194</v>
      </c>
      <c r="F174" s="160" t="s">
        <v>418</v>
      </c>
      <c r="G174" s="161" t="s">
        <v>1542</v>
      </c>
      <c r="H174" s="12" t="s">
        <v>1996</v>
      </c>
      <c r="N174" s="7"/>
    </row>
    <row r="175" spans="1:253" s="4" customFormat="1" ht="15" hidden="1" customHeight="1" outlineLevel="1" x14ac:dyDescent="0.2">
      <c r="A175" s="224"/>
      <c r="B175" s="161">
        <v>164</v>
      </c>
      <c r="C175" s="240" t="s">
        <v>136</v>
      </c>
      <c r="D175" s="241" t="s">
        <v>1497</v>
      </c>
      <c r="E175" s="159" t="s">
        <v>419</v>
      </c>
      <c r="F175" s="160" t="s">
        <v>420</v>
      </c>
      <c r="G175" s="161" t="s">
        <v>1724</v>
      </c>
      <c r="H175" s="12" t="s">
        <v>1996</v>
      </c>
      <c r="N175" s="7"/>
    </row>
    <row r="176" spans="1:253" s="4" customFormat="1" ht="15" hidden="1" customHeight="1" outlineLevel="1" x14ac:dyDescent="0.2">
      <c r="A176" s="224"/>
      <c r="B176" s="161">
        <v>165</v>
      </c>
      <c r="C176" s="240" t="s">
        <v>157</v>
      </c>
      <c r="D176" s="241" t="s">
        <v>1111</v>
      </c>
      <c r="E176" s="159" t="s">
        <v>1185</v>
      </c>
      <c r="F176" s="160" t="s">
        <v>421</v>
      </c>
      <c r="G176" s="161" t="s">
        <v>1543</v>
      </c>
      <c r="H176" s="12" t="s">
        <v>1996</v>
      </c>
      <c r="N176" s="7"/>
    </row>
    <row r="177" spans="1:21" s="4" customFormat="1" ht="15" hidden="1" customHeight="1" outlineLevel="1" x14ac:dyDescent="0.2">
      <c r="A177" s="224"/>
      <c r="B177" s="161">
        <v>166</v>
      </c>
      <c r="C177" s="228" t="s">
        <v>153</v>
      </c>
      <c r="D177" s="229" t="s">
        <v>167</v>
      </c>
      <c r="E177" s="159" t="s">
        <v>1184</v>
      </c>
      <c r="F177" s="160" t="s">
        <v>1544</v>
      </c>
      <c r="G177" s="161" t="s">
        <v>1544</v>
      </c>
      <c r="H177" s="12" t="s">
        <v>1996</v>
      </c>
      <c r="N177" s="7"/>
    </row>
    <row r="178" spans="1:21" s="4" customFormat="1" ht="15" hidden="1" customHeight="1" outlineLevel="1" x14ac:dyDescent="0.2">
      <c r="A178" s="224"/>
      <c r="B178" s="161">
        <v>167</v>
      </c>
      <c r="C178" s="228" t="s">
        <v>1990</v>
      </c>
      <c r="D178" s="229" t="s">
        <v>168</v>
      </c>
      <c r="E178" s="159" t="s">
        <v>1183</v>
      </c>
      <c r="F178" s="160" t="s">
        <v>422</v>
      </c>
      <c r="G178" s="161" t="s">
        <v>1545</v>
      </c>
      <c r="H178" s="12" t="s">
        <v>1996</v>
      </c>
      <c r="N178" s="7"/>
    </row>
    <row r="179" spans="1:21" s="4" customFormat="1" ht="15" hidden="1" customHeight="1" outlineLevel="1" x14ac:dyDescent="0.2">
      <c r="A179" s="224"/>
      <c r="B179" s="161">
        <v>168</v>
      </c>
      <c r="C179" s="228" t="s">
        <v>154</v>
      </c>
      <c r="D179" s="229" t="s">
        <v>1109</v>
      </c>
      <c r="E179" s="159" t="s">
        <v>1182</v>
      </c>
      <c r="F179" s="160" t="s">
        <v>423</v>
      </c>
      <c r="G179" s="161" t="s">
        <v>1546</v>
      </c>
      <c r="H179" s="12" t="s">
        <v>1996</v>
      </c>
      <c r="N179" s="7"/>
    </row>
    <row r="180" spans="1:21" s="4" customFormat="1" ht="15" hidden="1" customHeight="1" outlineLevel="1" x14ac:dyDescent="0.2">
      <c r="A180" s="224"/>
      <c r="B180" s="161">
        <v>169</v>
      </c>
      <c r="C180" s="228" t="s">
        <v>161</v>
      </c>
      <c r="D180" s="229" t="s">
        <v>1110</v>
      </c>
      <c r="E180" s="159" t="s">
        <v>424</v>
      </c>
      <c r="F180" s="160" t="s">
        <v>425</v>
      </c>
      <c r="G180" s="161" t="s">
        <v>1547</v>
      </c>
      <c r="H180" s="12" t="s">
        <v>1996</v>
      </c>
      <c r="N180" s="7"/>
    </row>
    <row r="181" spans="1:21" s="4" customFormat="1" ht="15" hidden="1" customHeight="1" outlineLevel="1" x14ac:dyDescent="0.2">
      <c r="A181" s="224"/>
      <c r="B181" s="161">
        <v>170</v>
      </c>
      <c r="C181" s="250" t="s">
        <v>1310</v>
      </c>
      <c r="D181" s="251" t="s">
        <v>1309</v>
      </c>
      <c r="E181" s="159" t="s">
        <v>1181</v>
      </c>
      <c r="F181" s="187" t="s">
        <v>426</v>
      </c>
      <c r="G181" s="161" t="s">
        <v>1739</v>
      </c>
      <c r="H181" s="12" t="s">
        <v>1996</v>
      </c>
      <c r="N181" s="7"/>
    </row>
    <row r="182" spans="1:21" s="4" customFormat="1" ht="15" hidden="1" customHeight="1" outlineLevel="1" x14ac:dyDescent="0.2">
      <c r="A182" s="224"/>
      <c r="B182" s="161">
        <v>171</v>
      </c>
      <c r="C182" s="259" t="s">
        <v>160</v>
      </c>
      <c r="D182" s="260" t="s">
        <v>1113</v>
      </c>
      <c r="E182" s="159" t="s">
        <v>1148</v>
      </c>
      <c r="F182" s="200" t="s">
        <v>427</v>
      </c>
      <c r="G182" s="161" t="s">
        <v>1548</v>
      </c>
      <c r="H182" s="12" t="s">
        <v>1996</v>
      </c>
      <c r="N182" s="7"/>
    </row>
    <row r="183" spans="1:21" s="4" customFormat="1" ht="15" hidden="1" customHeight="1" outlineLevel="1" x14ac:dyDescent="0.2">
      <c r="A183" s="224"/>
      <c r="B183" s="161">
        <v>172</v>
      </c>
      <c r="C183" s="228" t="s">
        <v>1792</v>
      </c>
      <c r="D183" s="254" t="s">
        <v>1793</v>
      </c>
      <c r="E183" s="159" t="s">
        <v>428</v>
      </c>
      <c r="F183" s="160" t="s">
        <v>429</v>
      </c>
      <c r="G183" s="195" t="s">
        <v>1997</v>
      </c>
      <c r="H183" s="12" t="s">
        <v>1996</v>
      </c>
      <c r="N183" s="7"/>
    </row>
    <row r="184" spans="1:21" s="4" customFormat="1" ht="15" hidden="1" customHeight="1" outlineLevel="1" x14ac:dyDescent="0.2">
      <c r="A184" s="224"/>
      <c r="B184" s="161">
        <v>173</v>
      </c>
      <c r="C184" s="228" t="s">
        <v>835</v>
      </c>
      <c r="D184" s="229" t="s">
        <v>836</v>
      </c>
      <c r="E184" s="159" t="s">
        <v>430</v>
      </c>
      <c r="F184" s="172" t="s">
        <v>431</v>
      </c>
      <c r="G184" s="191" t="s">
        <v>1997</v>
      </c>
      <c r="H184" s="12" t="s">
        <v>1996</v>
      </c>
      <c r="N184" s="7"/>
    </row>
    <row r="185" spans="1:21" s="4" customFormat="1" ht="15" hidden="1" customHeight="1" outlineLevel="1" x14ac:dyDescent="0.2">
      <c r="A185" s="224"/>
      <c r="B185" s="161">
        <v>174</v>
      </c>
      <c r="C185" s="228" t="s">
        <v>1732</v>
      </c>
      <c r="D185" s="229" t="s">
        <v>2001</v>
      </c>
      <c r="E185" s="159" t="s">
        <v>432</v>
      </c>
      <c r="F185" s="172" t="s">
        <v>433</v>
      </c>
      <c r="G185" s="191" t="s">
        <v>1997</v>
      </c>
      <c r="H185" s="12" t="s">
        <v>1996</v>
      </c>
      <c r="N185" s="7"/>
    </row>
    <row r="186" spans="1:21" s="4" customFormat="1" ht="15" hidden="1" customHeight="1" outlineLevel="1" x14ac:dyDescent="0.2">
      <c r="A186" s="224"/>
      <c r="B186" s="161">
        <v>175</v>
      </c>
      <c r="C186" s="228" t="s">
        <v>1733</v>
      </c>
      <c r="D186" s="229" t="s">
        <v>2002</v>
      </c>
      <c r="E186" s="159" t="s">
        <v>434</v>
      </c>
      <c r="F186" s="160" t="s">
        <v>435</v>
      </c>
      <c r="G186" s="191" t="s">
        <v>1997</v>
      </c>
      <c r="H186" s="12" t="s">
        <v>1996</v>
      </c>
      <c r="N186" s="7"/>
    </row>
    <row r="187" spans="1:21" s="4" customFormat="1" ht="15" hidden="1" customHeight="1" outlineLevel="1" x14ac:dyDescent="0.2">
      <c r="A187" s="224"/>
      <c r="B187" s="161">
        <v>176</v>
      </c>
      <c r="C187" s="228" t="s">
        <v>1734</v>
      </c>
      <c r="D187" s="229" t="s">
        <v>2003</v>
      </c>
      <c r="E187" s="159" t="s">
        <v>436</v>
      </c>
      <c r="F187" s="160" t="s">
        <v>437</v>
      </c>
      <c r="G187" s="191" t="s">
        <v>1997</v>
      </c>
      <c r="H187" s="12" t="s">
        <v>1996</v>
      </c>
      <c r="N187" s="7"/>
    </row>
    <row r="188" spans="1:21" s="4" customFormat="1" ht="15" hidden="1" customHeight="1" outlineLevel="1" x14ac:dyDescent="0.2">
      <c r="A188" s="227">
        <v>40296</v>
      </c>
      <c r="B188" s="161">
        <v>177</v>
      </c>
      <c r="C188" s="242" t="s">
        <v>1778</v>
      </c>
      <c r="D188" s="243" t="s">
        <v>1779</v>
      </c>
      <c r="E188" s="179" t="s">
        <v>1186</v>
      </c>
      <c r="F188" s="196" t="s">
        <v>438</v>
      </c>
      <c r="G188" s="161" t="s">
        <v>1549</v>
      </c>
      <c r="H188" s="12" t="s">
        <v>1996</v>
      </c>
      <c r="N188" s="7"/>
    </row>
    <row r="189" spans="1:21" s="4" customFormat="1" ht="15" hidden="1" customHeight="1" outlineLevel="1" x14ac:dyDescent="0.2">
      <c r="A189" s="227">
        <v>40296</v>
      </c>
      <c r="B189" s="161">
        <v>178</v>
      </c>
      <c r="C189" s="242" t="s">
        <v>1782</v>
      </c>
      <c r="D189" s="243" t="s">
        <v>1783</v>
      </c>
      <c r="E189" s="179" t="s">
        <v>1195</v>
      </c>
      <c r="F189" s="160" t="s">
        <v>439</v>
      </c>
      <c r="G189" s="161" t="s">
        <v>1550</v>
      </c>
      <c r="H189" s="12" t="s">
        <v>1996</v>
      </c>
      <c r="N189" s="7"/>
    </row>
    <row r="190" spans="1:21" s="4" customFormat="1" ht="15" hidden="1" customHeight="1" outlineLevel="1" x14ac:dyDescent="0.2">
      <c r="A190" s="224"/>
      <c r="B190" s="161">
        <v>179</v>
      </c>
      <c r="C190" s="228" t="s">
        <v>1927</v>
      </c>
      <c r="D190" s="229" t="s">
        <v>1933</v>
      </c>
      <c r="E190" s="159" t="s">
        <v>1143</v>
      </c>
      <c r="F190" s="160" t="s">
        <v>223</v>
      </c>
      <c r="G190" s="161" t="s">
        <v>118</v>
      </c>
      <c r="H190" s="12" t="s">
        <v>1996</v>
      </c>
      <c r="N190" s="7"/>
      <c r="R190" s="15"/>
    </row>
    <row r="191" spans="1:21" s="4" customFormat="1" ht="15" hidden="1" customHeight="1" outlineLevel="1" x14ac:dyDescent="0.2">
      <c r="A191" s="224"/>
      <c r="B191" s="161">
        <v>180</v>
      </c>
      <c r="C191" s="228"/>
      <c r="D191" s="229"/>
      <c r="E191" s="159"/>
      <c r="F191" s="162"/>
      <c r="G191" s="161"/>
      <c r="H191" s="12" t="s">
        <v>1996</v>
      </c>
      <c r="N191" s="7"/>
      <c r="R191" s="9"/>
      <c r="S191" s="15"/>
      <c r="T191" s="15"/>
      <c r="U191" s="15"/>
    </row>
    <row r="192" spans="1:21" s="4" customFormat="1" ht="15" customHeight="1" outlineLevel="1" x14ac:dyDescent="0.2">
      <c r="A192" s="224"/>
      <c r="B192" s="161">
        <v>181</v>
      </c>
      <c r="C192" s="233" t="s">
        <v>126</v>
      </c>
      <c r="D192" s="234" t="s">
        <v>127</v>
      </c>
      <c r="E192" s="166" t="s">
        <v>129</v>
      </c>
      <c r="F192" s="201" t="s">
        <v>440</v>
      </c>
      <c r="G192" s="168" t="s">
        <v>128</v>
      </c>
      <c r="H192" s="12" t="s">
        <v>1996</v>
      </c>
      <c r="N192" s="7"/>
      <c r="Q192" s="15"/>
      <c r="R192" s="9"/>
      <c r="S192" s="9"/>
      <c r="T192" s="9"/>
      <c r="U192" s="9"/>
    </row>
    <row r="193" spans="1:253" s="15" customFormat="1" ht="15" hidden="1" customHeight="1" outlineLevel="1" x14ac:dyDescent="0.2">
      <c r="A193" s="217"/>
      <c r="B193" s="161">
        <v>182</v>
      </c>
      <c r="C193" s="235" t="s">
        <v>130</v>
      </c>
      <c r="D193" s="236" t="s">
        <v>130</v>
      </c>
      <c r="E193" s="159" t="s">
        <v>132</v>
      </c>
      <c r="F193" s="202" t="s">
        <v>441</v>
      </c>
      <c r="G193" s="161" t="s">
        <v>131</v>
      </c>
      <c r="H193" s="12" t="s">
        <v>1996</v>
      </c>
      <c r="N193" s="45"/>
      <c r="Q193" s="9"/>
      <c r="R193" s="9"/>
      <c r="S193" s="9"/>
      <c r="T193" s="9"/>
      <c r="U193" s="9"/>
    </row>
    <row r="194" spans="1:253" ht="15" hidden="1" customHeight="1" outlineLevel="1" x14ac:dyDescent="0.2">
      <c r="A194" s="261"/>
      <c r="B194" s="161">
        <v>183</v>
      </c>
      <c r="C194" s="228" t="s">
        <v>17</v>
      </c>
      <c r="D194" s="229" t="s">
        <v>19</v>
      </c>
      <c r="E194" s="159" t="s">
        <v>1115</v>
      </c>
      <c r="F194" s="203" t="s">
        <v>184</v>
      </c>
      <c r="G194" s="161" t="s">
        <v>22</v>
      </c>
      <c r="H194" s="12" t="s">
        <v>1996</v>
      </c>
    </row>
    <row r="195" spans="1:253" ht="15" hidden="1" customHeight="1" outlineLevel="1" x14ac:dyDescent="0.2">
      <c r="A195" s="261"/>
      <c r="B195" s="161">
        <v>184</v>
      </c>
      <c r="C195" s="228" t="s">
        <v>1721</v>
      </c>
      <c r="D195" s="229" t="s">
        <v>134</v>
      </c>
      <c r="E195" s="159" t="s">
        <v>135</v>
      </c>
      <c r="F195" s="203" t="s">
        <v>442</v>
      </c>
      <c r="G195" s="161" t="s">
        <v>16</v>
      </c>
      <c r="H195" s="12" t="s">
        <v>1996</v>
      </c>
    </row>
    <row r="196" spans="1:253" ht="15" hidden="1" customHeight="1" outlineLevel="1" x14ac:dyDescent="0.2">
      <c r="A196" s="262">
        <v>40296</v>
      </c>
      <c r="B196" s="161">
        <v>185</v>
      </c>
      <c r="C196" s="250" t="s">
        <v>1772</v>
      </c>
      <c r="D196" s="229" t="s">
        <v>1773</v>
      </c>
      <c r="E196" s="159" t="s">
        <v>443</v>
      </c>
      <c r="F196" s="187" t="s">
        <v>444</v>
      </c>
      <c r="G196" s="161"/>
      <c r="H196" s="12" t="s">
        <v>1996</v>
      </c>
    </row>
    <row r="197" spans="1:253" ht="15" hidden="1" customHeight="1" outlineLevel="1" x14ac:dyDescent="0.2">
      <c r="A197" s="261"/>
      <c r="B197" s="161">
        <v>186</v>
      </c>
      <c r="C197" s="228" t="s">
        <v>1966</v>
      </c>
      <c r="D197" s="229" t="s">
        <v>1969</v>
      </c>
      <c r="E197" s="159" t="s">
        <v>237</v>
      </c>
      <c r="F197" s="160" t="s">
        <v>445</v>
      </c>
      <c r="G197" s="161" t="s">
        <v>1210</v>
      </c>
      <c r="H197" s="12" t="s">
        <v>1996</v>
      </c>
    </row>
    <row r="198" spans="1:253" ht="15" hidden="1" customHeight="1" outlineLevel="1" x14ac:dyDescent="0.2">
      <c r="A198" s="261"/>
      <c r="B198" s="161">
        <v>187</v>
      </c>
      <c r="C198" s="228" t="s">
        <v>1965</v>
      </c>
      <c r="D198" s="229" t="s">
        <v>1970</v>
      </c>
      <c r="E198" s="159" t="s">
        <v>1761</v>
      </c>
      <c r="F198" s="160" t="s">
        <v>446</v>
      </c>
      <c r="G198" s="161" t="s">
        <v>1209</v>
      </c>
      <c r="H198" s="12" t="s">
        <v>1996</v>
      </c>
    </row>
    <row r="199" spans="1:253" ht="15" hidden="1" customHeight="1" outlineLevel="1" x14ac:dyDescent="0.2">
      <c r="A199" s="261"/>
      <c r="B199" s="161">
        <v>188</v>
      </c>
      <c r="C199" s="228" t="s">
        <v>1967</v>
      </c>
      <c r="D199" s="229" t="s">
        <v>1971</v>
      </c>
      <c r="E199" s="159" t="s">
        <v>1756</v>
      </c>
      <c r="F199" s="160" t="s">
        <v>447</v>
      </c>
      <c r="G199" s="161" t="s">
        <v>1973</v>
      </c>
      <c r="H199" s="12" t="s">
        <v>1996</v>
      </c>
      <c r="R199" s="26"/>
    </row>
    <row r="200" spans="1:253" ht="15" hidden="1" customHeight="1" outlineLevel="1" x14ac:dyDescent="0.2">
      <c r="A200" s="261"/>
      <c r="B200" s="161">
        <v>189</v>
      </c>
      <c r="C200" s="228" t="s">
        <v>1968</v>
      </c>
      <c r="D200" s="229" t="s">
        <v>1972</v>
      </c>
      <c r="E200" s="204" t="s">
        <v>448</v>
      </c>
      <c r="F200" s="160" t="s">
        <v>449</v>
      </c>
      <c r="G200" s="205" t="s">
        <v>1974</v>
      </c>
      <c r="H200" s="12" t="s">
        <v>1996</v>
      </c>
      <c r="S200" s="8"/>
      <c r="T200" s="4"/>
      <c r="U200" s="5"/>
    </row>
    <row r="201" spans="1:253" ht="15" hidden="1" customHeight="1" x14ac:dyDescent="0.2">
      <c r="A201" s="244"/>
      <c r="B201" s="183">
        <v>190</v>
      </c>
      <c r="C201" s="245" t="s">
        <v>1878</v>
      </c>
      <c r="D201" s="246"/>
      <c r="E201" s="181"/>
      <c r="F201" s="206" t="s">
        <v>450</v>
      </c>
      <c r="G201" s="183"/>
      <c r="H201" s="77"/>
      <c r="Q201" s="5"/>
    </row>
    <row r="202" spans="1:253" ht="15" hidden="1" customHeight="1" collapsed="1" x14ac:dyDescent="0.2">
      <c r="A202" s="230"/>
      <c r="B202" s="186">
        <v>191</v>
      </c>
      <c r="C202" s="263" t="s">
        <v>1378</v>
      </c>
      <c r="D202" s="232"/>
      <c r="E202" s="163"/>
      <c r="F202" s="207" t="s">
        <v>451</v>
      </c>
      <c r="G202" s="165"/>
      <c r="H202" s="78"/>
      <c r="I202" s="8"/>
      <c r="J202" s="4"/>
      <c r="K202" s="5"/>
      <c r="L202" s="5"/>
      <c r="M202" s="26"/>
      <c r="O202" s="5"/>
      <c r="P202" s="5"/>
      <c r="R202" s="26"/>
      <c r="V202" s="5"/>
      <c r="W202" s="5"/>
      <c r="X202" s="26"/>
      <c r="Y202" s="5"/>
      <c r="Z202" s="5"/>
      <c r="AA202" s="26"/>
      <c r="AB202" s="8"/>
      <c r="AC202" s="4"/>
      <c r="AD202" s="5"/>
      <c r="AE202" s="5"/>
      <c r="AF202" s="5"/>
      <c r="AG202" s="26"/>
      <c r="AH202" s="8"/>
      <c r="AI202" s="4"/>
      <c r="AJ202" s="5"/>
      <c r="AK202" s="5"/>
      <c r="AL202" s="5"/>
      <c r="AM202" s="26"/>
      <c r="AN202" s="8"/>
      <c r="AO202" s="4"/>
      <c r="AP202" s="5"/>
      <c r="AQ202" s="5"/>
      <c r="AR202" s="5"/>
      <c r="AS202" s="26"/>
      <c r="AT202" s="8"/>
      <c r="AU202" s="4"/>
      <c r="AV202" s="5"/>
      <c r="AW202" s="5"/>
      <c r="AX202" s="5"/>
      <c r="AY202" s="26"/>
      <c r="AZ202" s="8"/>
      <c r="BA202" s="4"/>
      <c r="BB202" s="5"/>
      <c r="BC202" s="5"/>
      <c r="BD202" s="5"/>
      <c r="BE202" s="26"/>
      <c r="BF202" s="8"/>
      <c r="BG202" s="4"/>
      <c r="BH202" s="5"/>
      <c r="BI202" s="5"/>
      <c r="BJ202" s="5"/>
      <c r="BK202" s="26"/>
      <c r="BL202" s="8"/>
      <c r="BM202" s="4"/>
      <c r="BN202" s="5"/>
      <c r="BO202" s="5"/>
      <c r="BP202" s="5"/>
      <c r="BQ202" s="26"/>
      <c r="BR202" s="8"/>
      <c r="BS202" s="4"/>
      <c r="BT202" s="5"/>
      <c r="BU202" s="5"/>
      <c r="BV202" s="5"/>
      <c r="BW202" s="26"/>
      <c r="BX202" s="8"/>
      <c r="BY202" s="4"/>
      <c r="BZ202" s="5"/>
      <c r="CA202" s="5"/>
      <c r="CB202" s="5"/>
      <c r="CC202" s="26"/>
      <c r="CD202" s="8"/>
      <c r="CE202" s="4"/>
      <c r="CF202" s="5"/>
      <c r="CG202" s="5"/>
      <c r="CH202" s="5"/>
      <c r="CI202" s="26"/>
      <c r="CJ202" s="8"/>
      <c r="CK202" s="4"/>
      <c r="CL202" s="5"/>
      <c r="CM202" s="5"/>
      <c r="CN202" s="5"/>
      <c r="CO202" s="26"/>
      <c r="CP202" s="8"/>
      <c r="CQ202" s="4"/>
      <c r="CR202" s="5"/>
      <c r="CS202" s="5"/>
      <c r="CT202" s="5"/>
      <c r="CU202" s="26"/>
      <c r="CV202" s="8"/>
      <c r="CW202" s="4"/>
      <c r="CX202" s="5"/>
      <c r="CY202" s="5"/>
      <c r="CZ202" s="5"/>
      <c r="DA202" s="26"/>
      <c r="DB202" s="8"/>
      <c r="DC202" s="4"/>
      <c r="DD202" s="5"/>
      <c r="DE202" s="5"/>
      <c r="DF202" s="5"/>
      <c r="DG202" s="26"/>
      <c r="DH202" s="8"/>
      <c r="DI202" s="4"/>
      <c r="DJ202" s="5"/>
      <c r="DK202" s="5"/>
      <c r="DL202" s="5"/>
      <c r="DM202" s="26"/>
      <c r="DN202" s="8"/>
      <c r="DO202" s="4"/>
      <c r="DP202" s="5"/>
      <c r="DQ202" s="5"/>
      <c r="DR202" s="5"/>
      <c r="DS202" s="26"/>
      <c r="DT202" s="8"/>
      <c r="DU202" s="4"/>
      <c r="DV202" s="5"/>
      <c r="DW202" s="5"/>
      <c r="DX202" s="5"/>
      <c r="DY202" s="26"/>
      <c r="DZ202" s="8"/>
      <c r="EA202" s="4"/>
      <c r="EB202" s="5"/>
      <c r="EC202" s="5"/>
      <c r="ED202" s="5"/>
      <c r="EE202" s="26"/>
      <c r="EF202" s="8"/>
      <c r="EG202" s="4"/>
      <c r="EH202" s="5"/>
      <c r="EI202" s="5"/>
      <c r="EJ202" s="5"/>
      <c r="EK202" s="26"/>
      <c r="EL202" s="8"/>
      <c r="EM202" s="4"/>
      <c r="EN202" s="5"/>
      <c r="EO202" s="5"/>
      <c r="EP202" s="5"/>
      <c r="EQ202" s="26"/>
      <c r="ER202" s="8"/>
      <c r="ES202" s="4"/>
      <c r="ET202" s="5"/>
      <c r="EU202" s="5"/>
      <c r="EV202" s="5"/>
      <c r="EW202" s="26"/>
      <c r="EX202" s="8"/>
      <c r="EY202" s="4"/>
      <c r="EZ202" s="5"/>
      <c r="FA202" s="5"/>
      <c r="FB202" s="5"/>
      <c r="FC202" s="26"/>
      <c r="FD202" s="8"/>
      <c r="FE202" s="4"/>
      <c r="FF202" s="5"/>
      <c r="FG202" s="5"/>
      <c r="FH202" s="5"/>
      <c r="FI202" s="26"/>
      <c r="FJ202" s="8"/>
      <c r="FK202" s="4"/>
      <c r="FL202" s="5"/>
      <c r="FM202" s="5"/>
      <c r="FN202" s="5"/>
      <c r="FO202" s="26"/>
      <c r="FP202" s="8"/>
      <c r="FQ202" s="4"/>
      <c r="FR202" s="5"/>
      <c r="FS202" s="5"/>
      <c r="FT202" s="5"/>
      <c r="FU202" s="26"/>
      <c r="FV202" s="8"/>
      <c r="FW202" s="4"/>
      <c r="FX202" s="5"/>
      <c r="FY202" s="5"/>
      <c r="FZ202" s="5"/>
      <c r="GA202" s="26"/>
      <c r="GB202" s="8"/>
      <c r="GC202" s="4"/>
      <c r="GD202" s="5"/>
      <c r="GE202" s="5"/>
      <c r="GF202" s="5"/>
      <c r="GG202" s="26"/>
      <c r="GH202" s="8"/>
      <c r="GI202" s="4"/>
      <c r="GJ202" s="5"/>
      <c r="GK202" s="5"/>
      <c r="GL202" s="5"/>
      <c r="GM202" s="26"/>
      <c r="GN202" s="8"/>
      <c r="GO202" s="4"/>
      <c r="GP202" s="5"/>
      <c r="GQ202" s="5"/>
      <c r="GR202" s="5"/>
      <c r="GS202" s="26"/>
      <c r="GT202" s="8"/>
      <c r="GU202" s="4"/>
      <c r="GV202" s="5"/>
      <c r="GW202" s="5"/>
      <c r="GX202" s="5"/>
      <c r="GY202" s="26"/>
      <c r="GZ202" s="8"/>
      <c r="HA202" s="4"/>
      <c r="HB202" s="5"/>
      <c r="HC202" s="5"/>
      <c r="HD202" s="5"/>
      <c r="HE202" s="26"/>
      <c r="HF202" s="8"/>
      <c r="HG202" s="4"/>
      <c r="HH202" s="5"/>
      <c r="HI202" s="5"/>
      <c r="HJ202" s="5"/>
      <c r="HK202" s="26"/>
      <c r="HL202" s="8"/>
      <c r="HM202" s="4"/>
      <c r="HN202" s="5"/>
      <c r="HO202" s="5"/>
      <c r="HP202" s="5"/>
      <c r="HQ202" s="26"/>
      <c r="HR202" s="8"/>
      <c r="HS202" s="4"/>
      <c r="HT202" s="5"/>
      <c r="HU202" s="5"/>
      <c r="HV202" s="5"/>
      <c r="HW202" s="26"/>
      <c r="HX202" s="8"/>
      <c r="HY202" s="4"/>
      <c r="HZ202" s="5"/>
      <c r="IA202" s="5"/>
      <c r="IB202" s="5"/>
      <c r="IC202" s="26"/>
      <c r="ID202" s="8"/>
      <c r="IE202" s="4"/>
      <c r="IF202" s="5"/>
      <c r="IG202" s="5"/>
      <c r="IH202" s="5"/>
      <c r="II202" s="26"/>
      <c r="IJ202" s="8"/>
      <c r="IK202" s="4"/>
      <c r="IL202" s="5"/>
      <c r="IM202" s="5"/>
      <c r="IN202" s="5"/>
      <c r="IO202" s="26"/>
      <c r="IP202" s="8"/>
      <c r="IQ202" s="4"/>
      <c r="IR202" s="5"/>
      <c r="IS202" s="5"/>
    </row>
    <row r="203" spans="1:253" ht="15" hidden="1" customHeight="1" outlineLevel="1" x14ac:dyDescent="0.2">
      <c r="A203" s="261"/>
      <c r="B203" s="161">
        <v>192</v>
      </c>
      <c r="C203" s="228" t="s">
        <v>899</v>
      </c>
      <c r="D203" s="229" t="s">
        <v>900</v>
      </c>
      <c r="E203" s="189" t="s">
        <v>1757</v>
      </c>
      <c r="F203" s="160" t="s">
        <v>452</v>
      </c>
      <c r="G203" s="208" t="s">
        <v>1551</v>
      </c>
      <c r="H203" s="12" t="s">
        <v>1996</v>
      </c>
      <c r="S203" s="8"/>
      <c r="T203" s="4"/>
      <c r="U203" s="5"/>
    </row>
    <row r="204" spans="1:253" ht="15" hidden="1" customHeight="1" outlineLevel="1" x14ac:dyDescent="0.2">
      <c r="A204" s="261"/>
      <c r="B204" s="161">
        <v>193</v>
      </c>
      <c r="C204" s="228" t="s">
        <v>1825</v>
      </c>
      <c r="D204" s="229" t="s">
        <v>1224</v>
      </c>
      <c r="E204" s="189" t="s">
        <v>1758</v>
      </c>
      <c r="F204" s="160" t="s">
        <v>453</v>
      </c>
      <c r="G204" s="208" t="s">
        <v>1552</v>
      </c>
      <c r="H204" s="12" t="s">
        <v>1996</v>
      </c>
      <c r="Q204" s="5"/>
    </row>
    <row r="205" spans="1:253" ht="15" hidden="1" customHeight="1" collapsed="1" x14ac:dyDescent="0.2">
      <c r="A205" s="230"/>
      <c r="B205" s="186">
        <v>194</v>
      </c>
      <c r="C205" s="231" t="s">
        <v>1225</v>
      </c>
      <c r="D205" s="232" t="s">
        <v>1226</v>
      </c>
      <c r="E205" s="163" t="s">
        <v>1759</v>
      </c>
      <c r="F205" s="184" t="s">
        <v>454</v>
      </c>
      <c r="G205" s="165" t="s">
        <v>1553</v>
      </c>
      <c r="H205" s="78" t="s">
        <v>1996</v>
      </c>
      <c r="I205" s="8"/>
      <c r="J205" s="4"/>
      <c r="K205" s="5"/>
      <c r="L205" s="5"/>
      <c r="M205" s="26"/>
      <c r="O205" s="5"/>
      <c r="P205" s="5"/>
      <c r="V205" s="5"/>
      <c r="W205" s="5"/>
      <c r="X205" s="26"/>
      <c r="Y205" s="5"/>
      <c r="Z205" s="5"/>
      <c r="AA205" s="26"/>
      <c r="AB205" s="8"/>
      <c r="AC205" s="4"/>
      <c r="AD205" s="5"/>
      <c r="AE205" s="5"/>
      <c r="AF205" s="5"/>
      <c r="AG205" s="26"/>
      <c r="AH205" s="8"/>
      <c r="AI205" s="4"/>
      <c r="AJ205" s="5"/>
      <c r="AK205" s="5"/>
      <c r="AL205" s="5"/>
      <c r="AM205" s="26"/>
      <c r="AN205" s="8"/>
      <c r="AO205" s="4"/>
      <c r="AP205" s="5"/>
      <c r="AQ205" s="5"/>
      <c r="AR205" s="5"/>
      <c r="AS205" s="26"/>
      <c r="AT205" s="8"/>
      <c r="AU205" s="4"/>
      <c r="AV205" s="5"/>
      <c r="AW205" s="5"/>
      <c r="AX205" s="5"/>
      <c r="AY205" s="26"/>
      <c r="AZ205" s="8"/>
      <c r="BA205" s="4"/>
      <c r="BB205" s="5"/>
      <c r="BC205" s="5"/>
      <c r="BD205" s="5"/>
      <c r="BE205" s="26"/>
      <c r="BF205" s="8"/>
      <c r="BG205" s="4"/>
      <c r="BH205" s="5"/>
      <c r="BI205" s="5"/>
      <c r="BJ205" s="5"/>
      <c r="BK205" s="26"/>
      <c r="BL205" s="8"/>
      <c r="BM205" s="4"/>
      <c r="BN205" s="5"/>
      <c r="BO205" s="5"/>
      <c r="BP205" s="5"/>
      <c r="BQ205" s="26"/>
      <c r="BR205" s="8"/>
      <c r="BS205" s="4"/>
      <c r="BT205" s="5"/>
      <c r="BU205" s="5"/>
      <c r="BV205" s="5"/>
      <c r="BW205" s="26"/>
      <c r="BX205" s="8"/>
      <c r="BY205" s="4"/>
      <c r="BZ205" s="5"/>
      <c r="CA205" s="5"/>
      <c r="CB205" s="5"/>
      <c r="CC205" s="26"/>
      <c r="CD205" s="8"/>
      <c r="CE205" s="4"/>
      <c r="CF205" s="5"/>
      <c r="CG205" s="5"/>
      <c r="CH205" s="5"/>
      <c r="CI205" s="26"/>
      <c r="CJ205" s="8"/>
      <c r="CK205" s="4"/>
      <c r="CL205" s="5"/>
      <c r="CM205" s="5"/>
      <c r="CN205" s="5"/>
      <c r="CO205" s="26"/>
      <c r="CP205" s="8"/>
      <c r="CQ205" s="4"/>
      <c r="CR205" s="5"/>
      <c r="CS205" s="5"/>
      <c r="CT205" s="5"/>
      <c r="CU205" s="26"/>
      <c r="CV205" s="8"/>
      <c r="CW205" s="4"/>
      <c r="CX205" s="5"/>
      <c r="CY205" s="5"/>
      <c r="CZ205" s="5"/>
      <c r="DA205" s="26"/>
      <c r="DB205" s="8"/>
      <c r="DC205" s="4"/>
      <c r="DD205" s="5"/>
      <c r="DE205" s="5"/>
      <c r="DF205" s="5"/>
      <c r="DG205" s="26"/>
      <c r="DH205" s="8"/>
      <c r="DI205" s="4"/>
      <c r="DJ205" s="5"/>
      <c r="DK205" s="5"/>
      <c r="DL205" s="5"/>
      <c r="DM205" s="26"/>
      <c r="DN205" s="8"/>
      <c r="DO205" s="4"/>
      <c r="DP205" s="5"/>
      <c r="DQ205" s="5"/>
      <c r="DR205" s="5"/>
      <c r="DS205" s="26"/>
      <c r="DT205" s="8"/>
      <c r="DU205" s="4"/>
      <c r="DV205" s="5"/>
      <c r="DW205" s="5"/>
      <c r="DX205" s="5"/>
      <c r="DY205" s="26"/>
      <c r="DZ205" s="8"/>
      <c r="EA205" s="4"/>
      <c r="EB205" s="5"/>
      <c r="EC205" s="5"/>
      <c r="ED205" s="5"/>
      <c r="EE205" s="26"/>
      <c r="EF205" s="8"/>
      <c r="EG205" s="4"/>
      <c r="EH205" s="5"/>
      <c r="EI205" s="5"/>
      <c r="EJ205" s="5"/>
      <c r="EK205" s="26"/>
      <c r="EL205" s="8"/>
      <c r="EM205" s="4"/>
      <c r="EN205" s="5"/>
      <c r="EO205" s="5"/>
      <c r="EP205" s="5"/>
      <c r="EQ205" s="26"/>
      <c r="ER205" s="8"/>
      <c r="ES205" s="4"/>
      <c r="ET205" s="5"/>
      <c r="EU205" s="5"/>
      <c r="EV205" s="5"/>
      <c r="EW205" s="26"/>
      <c r="EX205" s="8"/>
      <c r="EY205" s="4"/>
      <c r="EZ205" s="5"/>
      <c r="FA205" s="5"/>
      <c r="FB205" s="5"/>
      <c r="FC205" s="26"/>
      <c r="FD205" s="8"/>
      <c r="FE205" s="4"/>
      <c r="FF205" s="5"/>
      <c r="FG205" s="5"/>
      <c r="FH205" s="5"/>
      <c r="FI205" s="26"/>
      <c r="FJ205" s="8"/>
      <c r="FK205" s="4"/>
      <c r="FL205" s="5"/>
      <c r="FM205" s="5"/>
      <c r="FN205" s="5"/>
      <c r="FO205" s="26"/>
      <c r="FP205" s="8"/>
      <c r="FQ205" s="4"/>
      <c r="FR205" s="5"/>
      <c r="FS205" s="5"/>
      <c r="FT205" s="5"/>
      <c r="FU205" s="26"/>
      <c r="FV205" s="8"/>
      <c r="FW205" s="4"/>
      <c r="FX205" s="5"/>
      <c r="FY205" s="5"/>
      <c r="FZ205" s="5"/>
      <c r="GA205" s="26"/>
      <c r="GB205" s="8"/>
      <c r="GC205" s="4"/>
      <c r="GD205" s="5"/>
      <c r="GE205" s="5"/>
      <c r="GF205" s="5"/>
      <c r="GG205" s="26"/>
      <c r="GH205" s="8"/>
      <c r="GI205" s="4"/>
      <c r="GJ205" s="5"/>
      <c r="GK205" s="5"/>
      <c r="GL205" s="5"/>
      <c r="GM205" s="26"/>
      <c r="GN205" s="8"/>
      <c r="GO205" s="4"/>
      <c r="GP205" s="5"/>
      <c r="GQ205" s="5"/>
      <c r="GR205" s="5"/>
      <c r="GS205" s="26"/>
      <c r="GT205" s="8"/>
      <c r="GU205" s="4"/>
      <c r="GV205" s="5"/>
      <c r="GW205" s="5"/>
      <c r="GX205" s="5"/>
      <c r="GY205" s="26"/>
      <c r="GZ205" s="8"/>
      <c r="HA205" s="4"/>
      <c r="HB205" s="5"/>
      <c r="HC205" s="5"/>
      <c r="HD205" s="5"/>
      <c r="HE205" s="26"/>
      <c r="HF205" s="8"/>
      <c r="HG205" s="4"/>
      <c r="HH205" s="5"/>
      <c r="HI205" s="5"/>
      <c r="HJ205" s="5"/>
      <c r="HK205" s="26"/>
      <c r="HL205" s="8"/>
      <c r="HM205" s="4"/>
      <c r="HN205" s="5"/>
      <c r="HO205" s="5"/>
      <c r="HP205" s="5"/>
      <c r="HQ205" s="26"/>
      <c r="HR205" s="8"/>
      <c r="HS205" s="4"/>
      <c r="HT205" s="5"/>
      <c r="HU205" s="5"/>
      <c r="HV205" s="5"/>
      <c r="HW205" s="26"/>
      <c r="HX205" s="8"/>
      <c r="HY205" s="4"/>
      <c r="HZ205" s="5"/>
      <c r="IA205" s="5"/>
      <c r="IB205" s="5"/>
      <c r="IC205" s="26"/>
      <c r="ID205" s="8"/>
      <c r="IE205" s="4"/>
      <c r="IF205" s="5"/>
      <c r="IG205" s="5"/>
      <c r="IH205" s="5"/>
      <c r="II205" s="26"/>
      <c r="IJ205" s="8"/>
      <c r="IK205" s="4"/>
      <c r="IL205" s="5"/>
      <c r="IM205" s="5"/>
      <c r="IN205" s="5"/>
      <c r="IO205" s="26"/>
      <c r="IP205" s="8"/>
      <c r="IQ205" s="4"/>
      <c r="IR205" s="5"/>
      <c r="IS205" s="5"/>
    </row>
    <row r="206" spans="1:253" ht="15" hidden="1" customHeight="1" outlineLevel="1" x14ac:dyDescent="0.2">
      <c r="A206" s="261"/>
      <c r="B206" s="161">
        <v>195</v>
      </c>
      <c r="C206" s="228" t="s">
        <v>1333</v>
      </c>
      <c r="D206" s="229" t="s">
        <v>1498</v>
      </c>
      <c r="E206" s="189" t="s">
        <v>1760</v>
      </c>
      <c r="F206" s="160" t="s">
        <v>455</v>
      </c>
      <c r="G206" s="208" t="s">
        <v>1554</v>
      </c>
      <c r="H206" s="12" t="s">
        <v>1996</v>
      </c>
    </row>
    <row r="207" spans="1:253" ht="15" hidden="1" customHeight="1" outlineLevel="1" x14ac:dyDescent="0.2">
      <c r="A207" s="261"/>
      <c r="B207" s="161">
        <v>196</v>
      </c>
      <c r="C207" s="228" t="s">
        <v>1827</v>
      </c>
      <c r="D207" s="229" t="s">
        <v>1826</v>
      </c>
      <c r="E207" s="189" t="s">
        <v>456</v>
      </c>
      <c r="F207" s="160" t="s">
        <v>457</v>
      </c>
      <c r="G207" s="208" t="s">
        <v>1555</v>
      </c>
      <c r="H207" s="12" t="s">
        <v>1996</v>
      </c>
    </row>
    <row r="208" spans="1:253" ht="15" hidden="1" customHeight="1" outlineLevel="1" x14ac:dyDescent="0.2">
      <c r="A208" s="261"/>
      <c r="B208" s="161">
        <v>197</v>
      </c>
      <c r="C208" s="228" t="s">
        <v>1264</v>
      </c>
      <c r="D208" s="229" t="s">
        <v>1380</v>
      </c>
      <c r="E208" s="189" t="s">
        <v>1762</v>
      </c>
      <c r="F208" s="160" t="s">
        <v>458</v>
      </c>
      <c r="G208" s="208" t="s">
        <v>1556</v>
      </c>
      <c r="H208" s="12" t="s">
        <v>1996</v>
      </c>
    </row>
    <row r="209" spans="1:21" ht="15" hidden="1" customHeight="1" outlineLevel="1" x14ac:dyDescent="0.2">
      <c r="A209" s="261"/>
      <c r="B209" s="161">
        <v>198</v>
      </c>
      <c r="C209" s="228" t="s">
        <v>1265</v>
      </c>
      <c r="D209" s="229" t="s">
        <v>1379</v>
      </c>
      <c r="E209" s="189" t="s">
        <v>459</v>
      </c>
      <c r="F209" s="160" t="s">
        <v>1379</v>
      </c>
      <c r="G209" s="208" t="s">
        <v>1557</v>
      </c>
      <c r="H209" s="12" t="s">
        <v>1996</v>
      </c>
    </row>
    <row r="210" spans="1:21" ht="15" hidden="1" customHeight="1" outlineLevel="1" x14ac:dyDescent="0.2">
      <c r="A210" s="261"/>
      <c r="B210" s="161">
        <v>199</v>
      </c>
      <c r="C210" s="228" t="s">
        <v>1262</v>
      </c>
      <c r="D210" s="229" t="s">
        <v>1109</v>
      </c>
      <c r="E210" s="159" t="s">
        <v>1763</v>
      </c>
      <c r="F210" s="160" t="s">
        <v>460</v>
      </c>
      <c r="G210" s="161" t="s">
        <v>1546</v>
      </c>
      <c r="H210" s="12" t="s">
        <v>1996</v>
      </c>
    </row>
    <row r="211" spans="1:21" ht="15" hidden="1" customHeight="1" outlineLevel="1" x14ac:dyDescent="0.2">
      <c r="A211" s="261"/>
      <c r="B211" s="161">
        <v>200</v>
      </c>
      <c r="C211" s="228" t="s">
        <v>1266</v>
      </c>
      <c r="D211" s="229" t="s">
        <v>1388</v>
      </c>
      <c r="E211" s="189" t="s">
        <v>1764</v>
      </c>
      <c r="F211" s="160" t="s">
        <v>461</v>
      </c>
      <c r="G211" s="208" t="s">
        <v>1558</v>
      </c>
      <c r="H211" s="12" t="s">
        <v>1996</v>
      </c>
    </row>
    <row r="212" spans="1:21" ht="15" hidden="1" customHeight="1" outlineLevel="1" x14ac:dyDescent="0.2">
      <c r="A212" s="261"/>
      <c r="B212" s="161">
        <v>201</v>
      </c>
      <c r="C212" s="228" t="s">
        <v>1271</v>
      </c>
      <c r="D212" s="229" t="s">
        <v>1386</v>
      </c>
      <c r="E212" s="189" t="s">
        <v>462</v>
      </c>
      <c r="F212" s="160" t="s">
        <v>463</v>
      </c>
      <c r="G212" s="208" t="s">
        <v>1559</v>
      </c>
      <c r="H212" s="12" t="s">
        <v>1996</v>
      </c>
    </row>
    <row r="213" spans="1:21" ht="15" hidden="1" customHeight="1" outlineLevel="1" x14ac:dyDescent="0.2">
      <c r="A213" s="261"/>
      <c r="B213" s="161">
        <v>202</v>
      </c>
      <c r="C213" s="228" t="s">
        <v>1381</v>
      </c>
      <c r="D213" s="229" t="s">
        <v>1383</v>
      </c>
      <c r="E213" s="189" t="s">
        <v>464</v>
      </c>
      <c r="F213" s="160" t="s">
        <v>465</v>
      </c>
      <c r="G213" s="208" t="s">
        <v>2044</v>
      </c>
      <c r="H213" s="12" t="s">
        <v>1996</v>
      </c>
    </row>
    <row r="214" spans="1:21" ht="15" hidden="1" customHeight="1" outlineLevel="1" x14ac:dyDescent="0.2">
      <c r="A214" s="261"/>
      <c r="B214" s="161">
        <v>203</v>
      </c>
      <c r="C214" s="228" t="s">
        <v>1263</v>
      </c>
      <c r="D214" s="229" t="s">
        <v>1385</v>
      </c>
      <c r="E214" s="189" t="s">
        <v>1798</v>
      </c>
      <c r="F214" s="160" t="s">
        <v>466</v>
      </c>
      <c r="G214" s="208" t="s">
        <v>1560</v>
      </c>
      <c r="H214" s="12" t="s">
        <v>1996</v>
      </c>
    </row>
    <row r="215" spans="1:21" ht="15" hidden="1" customHeight="1" outlineLevel="1" x14ac:dyDescent="0.2">
      <c r="A215" s="261"/>
      <c r="B215" s="161">
        <v>204</v>
      </c>
      <c r="C215" s="228" t="s">
        <v>1382</v>
      </c>
      <c r="D215" s="229" t="s">
        <v>1384</v>
      </c>
      <c r="E215" s="189" t="s">
        <v>467</v>
      </c>
      <c r="F215" s="160" t="s">
        <v>468</v>
      </c>
      <c r="G215" s="208" t="s">
        <v>2045</v>
      </c>
      <c r="H215" s="12" t="s">
        <v>1996</v>
      </c>
    </row>
    <row r="216" spans="1:21" ht="15" hidden="1" customHeight="1" outlineLevel="1" x14ac:dyDescent="0.2">
      <c r="A216" s="261"/>
      <c r="B216" s="161">
        <v>205</v>
      </c>
      <c r="C216" s="228" t="s">
        <v>1272</v>
      </c>
      <c r="D216" s="229" t="s">
        <v>1389</v>
      </c>
      <c r="E216" s="189" t="s">
        <v>1799</v>
      </c>
      <c r="F216" s="160" t="s">
        <v>1561</v>
      </c>
      <c r="G216" s="208" t="s">
        <v>1561</v>
      </c>
      <c r="H216" s="12" t="s">
        <v>1996</v>
      </c>
    </row>
    <row r="217" spans="1:21" ht="15" hidden="1" customHeight="1" outlineLevel="1" x14ac:dyDescent="0.2">
      <c r="A217" s="261"/>
      <c r="B217" s="161">
        <v>206</v>
      </c>
      <c r="C217" s="228" t="s">
        <v>1267</v>
      </c>
      <c r="D217" s="229" t="s">
        <v>2043</v>
      </c>
      <c r="E217" s="189" t="s">
        <v>469</v>
      </c>
      <c r="F217" s="160" t="s">
        <v>470</v>
      </c>
      <c r="G217" s="208" t="s">
        <v>1562</v>
      </c>
      <c r="H217" s="12" t="s">
        <v>1996</v>
      </c>
    </row>
    <row r="218" spans="1:21" ht="15" hidden="1" customHeight="1" outlineLevel="1" x14ac:dyDescent="0.2">
      <c r="A218" s="261"/>
      <c r="B218" s="161">
        <v>207</v>
      </c>
      <c r="C218" s="228" t="s">
        <v>1270</v>
      </c>
      <c r="D218" s="229" t="s">
        <v>1499</v>
      </c>
      <c r="E218" s="189" t="s">
        <v>471</v>
      </c>
      <c r="F218" s="160" t="s">
        <v>472</v>
      </c>
      <c r="G218" s="208" t="s">
        <v>1563</v>
      </c>
      <c r="H218" s="12" t="s">
        <v>1996</v>
      </c>
    </row>
    <row r="219" spans="1:21" ht="15" hidden="1" customHeight="1" outlineLevel="1" x14ac:dyDescent="0.2">
      <c r="A219" s="261"/>
      <c r="B219" s="161">
        <v>208</v>
      </c>
      <c r="C219" s="228" t="s">
        <v>1269</v>
      </c>
      <c r="D219" s="229" t="s">
        <v>1391</v>
      </c>
      <c r="E219" s="189" t="s">
        <v>473</v>
      </c>
      <c r="F219" s="160" t="s">
        <v>474</v>
      </c>
      <c r="G219" s="208" t="s">
        <v>1564</v>
      </c>
      <c r="H219" s="12" t="s">
        <v>1996</v>
      </c>
    </row>
    <row r="220" spans="1:21" ht="15" hidden="1" customHeight="1" outlineLevel="1" x14ac:dyDescent="0.2">
      <c r="A220" s="261"/>
      <c r="B220" s="161">
        <v>209</v>
      </c>
      <c r="C220" s="228" t="s">
        <v>1268</v>
      </c>
      <c r="D220" s="229" t="s">
        <v>1390</v>
      </c>
      <c r="E220" s="189" t="s">
        <v>1800</v>
      </c>
      <c r="F220" s="160" t="s">
        <v>475</v>
      </c>
      <c r="G220" s="208" t="s">
        <v>1565</v>
      </c>
      <c r="H220" s="12" t="s">
        <v>1996</v>
      </c>
    </row>
    <row r="221" spans="1:21" ht="38.25" hidden="1" outlineLevel="1" x14ac:dyDescent="0.2">
      <c r="A221" s="261"/>
      <c r="B221" s="161">
        <v>210</v>
      </c>
      <c r="C221" s="242" t="s">
        <v>1468</v>
      </c>
      <c r="D221" s="243" t="s">
        <v>1500</v>
      </c>
      <c r="E221" s="209" t="s">
        <v>476</v>
      </c>
      <c r="F221" s="160" t="s">
        <v>477</v>
      </c>
      <c r="G221" s="210" t="s">
        <v>1566</v>
      </c>
      <c r="H221" s="12" t="s">
        <v>1996</v>
      </c>
    </row>
    <row r="222" spans="1:21" ht="15" hidden="1" customHeight="1" outlineLevel="1" x14ac:dyDescent="0.2">
      <c r="A222" s="261"/>
      <c r="B222" s="161">
        <v>211</v>
      </c>
      <c r="C222" s="228" t="s">
        <v>1828</v>
      </c>
      <c r="D222" s="229" t="s">
        <v>1828</v>
      </c>
      <c r="E222" s="189" t="s">
        <v>1091</v>
      </c>
      <c r="F222" s="160" t="s">
        <v>478</v>
      </c>
      <c r="G222" s="208" t="s">
        <v>174</v>
      </c>
      <c r="H222" s="12" t="s">
        <v>1996</v>
      </c>
    </row>
    <row r="223" spans="1:21" ht="15" hidden="1" customHeight="1" outlineLevel="1" x14ac:dyDescent="0.2">
      <c r="A223" s="261"/>
      <c r="B223" s="161">
        <v>212</v>
      </c>
      <c r="C223" s="228" t="s">
        <v>1833</v>
      </c>
      <c r="D223" s="229" t="s">
        <v>1832</v>
      </c>
      <c r="E223" s="189" t="s">
        <v>479</v>
      </c>
      <c r="F223" s="162" t="s">
        <v>1832</v>
      </c>
      <c r="G223" s="208" t="s">
        <v>1833</v>
      </c>
      <c r="H223" s="12" t="s">
        <v>1996</v>
      </c>
      <c r="R223" s="26"/>
    </row>
    <row r="224" spans="1:21" ht="15" hidden="1" customHeight="1" outlineLevel="1" x14ac:dyDescent="0.2">
      <c r="A224" s="261"/>
      <c r="B224" s="161">
        <v>213</v>
      </c>
      <c r="C224" s="228" t="s">
        <v>1296</v>
      </c>
      <c r="D224" s="229" t="s">
        <v>1297</v>
      </c>
      <c r="E224" s="272"/>
      <c r="F224" s="273"/>
      <c r="G224" s="191"/>
      <c r="H224" s="12" t="s">
        <v>1996</v>
      </c>
      <c r="S224" s="8"/>
      <c r="T224" s="4"/>
      <c r="U224" s="5"/>
    </row>
    <row r="225" spans="1:253" ht="15" hidden="1" customHeight="1" x14ac:dyDescent="0.2">
      <c r="A225" s="244"/>
      <c r="B225" s="183">
        <v>214</v>
      </c>
      <c r="C225" s="245"/>
      <c r="D225" s="246"/>
      <c r="E225" s="181"/>
      <c r="F225" s="182"/>
      <c r="G225" s="183"/>
      <c r="H225" s="77"/>
      <c r="Q225" s="5"/>
    </row>
    <row r="226" spans="1:253" ht="15" hidden="1" customHeight="1" collapsed="1" x14ac:dyDescent="0.2">
      <c r="A226" s="230"/>
      <c r="B226" s="186">
        <v>215</v>
      </c>
      <c r="C226" s="231" t="s">
        <v>1319</v>
      </c>
      <c r="D226" s="232" t="s">
        <v>1392</v>
      </c>
      <c r="E226" s="163" t="s">
        <v>1801</v>
      </c>
      <c r="F226" s="184" t="s">
        <v>480</v>
      </c>
      <c r="G226" s="165" t="s">
        <v>1567</v>
      </c>
      <c r="H226" s="78" t="s">
        <v>1996</v>
      </c>
      <c r="I226" s="8"/>
      <c r="J226" s="4"/>
      <c r="K226" s="5"/>
      <c r="L226" s="5"/>
      <c r="M226" s="26"/>
      <c r="O226" s="5"/>
      <c r="P226" s="5"/>
      <c r="V226" s="5"/>
      <c r="W226" s="5"/>
      <c r="X226" s="26"/>
      <c r="Y226" s="5"/>
      <c r="Z226" s="5"/>
      <c r="AA226" s="26"/>
      <c r="AB226" s="8"/>
      <c r="AC226" s="4"/>
      <c r="AD226" s="5"/>
      <c r="AE226" s="5"/>
      <c r="AF226" s="5"/>
      <c r="AG226" s="26"/>
      <c r="AH226" s="8"/>
      <c r="AI226" s="4"/>
      <c r="AJ226" s="5"/>
      <c r="AK226" s="5"/>
      <c r="AL226" s="5"/>
      <c r="AM226" s="26"/>
      <c r="AN226" s="8"/>
      <c r="AO226" s="4"/>
      <c r="AP226" s="5"/>
      <c r="AQ226" s="5"/>
      <c r="AR226" s="5"/>
      <c r="AS226" s="26"/>
      <c r="AT226" s="8"/>
      <c r="AU226" s="4"/>
      <c r="AV226" s="5"/>
      <c r="AW226" s="5"/>
      <c r="AX226" s="5"/>
      <c r="AY226" s="26"/>
      <c r="AZ226" s="8"/>
      <c r="BA226" s="4"/>
      <c r="BB226" s="5"/>
      <c r="BC226" s="5"/>
      <c r="BD226" s="5"/>
      <c r="BE226" s="26"/>
      <c r="BF226" s="8"/>
      <c r="BG226" s="4"/>
      <c r="BH226" s="5"/>
      <c r="BI226" s="5"/>
      <c r="BJ226" s="5"/>
      <c r="BK226" s="26"/>
      <c r="BL226" s="8"/>
      <c r="BM226" s="4"/>
      <c r="BN226" s="5"/>
      <c r="BO226" s="5"/>
      <c r="BP226" s="5"/>
      <c r="BQ226" s="26"/>
      <c r="BR226" s="8"/>
      <c r="BS226" s="4"/>
      <c r="BT226" s="5"/>
      <c r="BU226" s="5"/>
      <c r="BV226" s="5"/>
      <c r="BW226" s="26"/>
      <c r="BX226" s="8"/>
      <c r="BY226" s="4"/>
      <c r="BZ226" s="5"/>
      <c r="CA226" s="5"/>
      <c r="CB226" s="5"/>
      <c r="CC226" s="26"/>
      <c r="CD226" s="8"/>
      <c r="CE226" s="4"/>
      <c r="CF226" s="5"/>
      <c r="CG226" s="5"/>
      <c r="CH226" s="5"/>
      <c r="CI226" s="26"/>
      <c r="CJ226" s="8"/>
      <c r="CK226" s="4"/>
      <c r="CL226" s="5"/>
      <c r="CM226" s="5"/>
      <c r="CN226" s="5"/>
      <c r="CO226" s="26"/>
      <c r="CP226" s="8"/>
      <c r="CQ226" s="4"/>
      <c r="CR226" s="5"/>
      <c r="CS226" s="5"/>
      <c r="CT226" s="5"/>
      <c r="CU226" s="26"/>
      <c r="CV226" s="8"/>
      <c r="CW226" s="4"/>
      <c r="CX226" s="5"/>
      <c r="CY226" s="5"/>
      <c r="CZ226" s="5"/>
      <c r="DA226" s="26"/>
      <c r="DB226" s="8"/>
      <c r="DC226" s="4"/>
      <c r="DD226" s="5"/>
      <c r="DE226" s="5"/>
      <c r="DF226" s="5"/>
      <c r="DG226" s="26"/>
      <c r="DH226" s="8"/>
      <c r="DI226" s="4"/>
      <c r="DJ226" s="5"/>
      <c r="DK226" s="5"/>
      <c r="DL226" s="5"/>
      <c r="DM226" s="26"/>
      <c r="DN226" s="8"/>
      <c r="DO226" s="4"/>
      <c r="DP226" s="5"/>
      <c r="DQ226" s="5"/>
      <c r="DR226" s="5"/>
      <c r="DS226" s="26"/>
      <c r="DT226" s="8"/>
      <c r="DU226" s="4"/>
      <c r="DV226" s="5"/>
      <c r="DW226" s="5"/>
      <c r="DX226" s="5"/>
      <c r="DY226" s="26"/>
      <c r="DZ226" s="8"/>
      <c r="EA226" s="4"/>
      <c r="EB226" s="5"/>
      <c r="EC226" s="5"/>
      <c r="ED226" s="5"/>
      <c r="EE226" s="26"/>
      <c r="EF226" s="8"/>
      <c r="EG226" s="4"/>
      <c r="EH226" s="5"/>
      <c r="EI226" s="5"/>
      <c r="EJ226" s="5"/>
      <c r="EK226" s="26"/>
      <c r="EL226" s="8"/>
      <c r="EM226" s="4"/>
      <c r="EN226" s="5"/>
      <c r="EO226" s="5"/>
      <c r="EP226" s="5"/>
      <c r="EQ226" s="26"/>
      <c r="ER226" s="8"/>
      <c r="ES226" s="4"/>
      <c r="ET226" s="5"/>
      <c r="EU226" s="5"/>
      <c r="EV226" s="5"/>
      <c r="EW226" s="26"/>
      <c r="EX226" s="8"/>
      <c r="EY226" s="4"/>
      <c r="EZ226" s="5"/>
      <c r="FA226" s="5"/>
      <c r="FB226" s="5"/>
      <c r="FC226" s="26"/>
      <c r="FD226" s="8"/>
      <c r="FE226" s="4"/>
      <c r="FF226" s="5"/>
      <c r="FG226" s="5"/>
      <c r="FH226" s="5"/>
      <c r="FI226" s="26"/>
      <c r="FJ226" s="8"/>
      <c r="FK226" s="4"/>
      <c r="FL226" s="5"/>
      <c r="FM226" s="5"/>
      <c r="FN226" s="5"/>
      <c r="FO226" s="26"/>
      <c r="FP226" s="8"/>
      <c r="FQ226" s="4"/>
      <c r="FR226" s="5"/>
      <c r="FS226" s="5"/>
      <c r="FT226" s="5"/>
      <c r="FU226" s="26"/>
      <c r="FV226" s="8"/>
      <c r="FW226" s="4"/>
      <c r="FX226" s="5"/>
      <c r="FY226" s="5"/>
      <c r="FZ226" s="5"/>
      <c r="GA226" s="26"/>
      <c r="GB226" s="8"/>
      <c r="GC226" s="4"/>
      <c r="GD226" s="5"/>
      <c r="GE226" s="5"/>
      <c r="GF226" s="5"/>
      <c r="GG226" s="26"/>
      <c r="GH226" s="8"/>
      <c r="GI226" s="4"/>
      <c r="GJ226" s="5"/>
      <c r="GK226" s="5"/>
      <c r="GL226" s="5"/>
      <c r="GM226" s="26"/>
      <c r="GN226" s="8"/>
      <c r="GO226" s="4"/>
      <c r="GP226" s="5"/>
      <c r="GQ226" s="5"/>
      <c r="GR226" s="5"/>
      <c r="GS226" s="26"/>
      <c r="GT226" s="8"/>
      <c r="GU226" s="4"/>
      <c r="GV226" s="5"/>
      <c r="GW226" s="5"/>
      <c r="GX226" s="5"/>
      <c r="GY226" s="26"/>
      <c r="GZ226" s="8"/>
      <c r="HA226" s="4"/>
      <c r="HB226" s="5"/>
      <c r="HC226" s="5"/>
      <c r="HD226" s="5"/>
      <c r="HE226" s="26"/>
      <c r="HF226" s="8"/>
      <c r="HG226" s="4"/>
      <c r="HH226" s="5"/>
      <c r="HI226" s="5"/>
      <c r="HJ226" s="5"/>
      <c r="HK226" s="26"/>
      <c r="HL226" s="8"/>
      <c r="HM226" s="4"/>
      <c r="HN226" s="5"/>
      <c r="HO226" s="5"/>
      <c r="HP226" s="5"/>
      <c r="HQ226" s="26"/>
      <c r="HR226" s="8"/>
      <c r="HS226" s="4"/>
      <c r="HT226" s="5"/>
      <c r="HU226" s="5"/>
      <c r="HV226" s="5"/>
      <c r="HW226" s="26"/>
      <c r="HX226" s="8"/>
      <c r="HY226" s="4"/>
      <c r="HZ226" s="5"/>
      <c r="IA226" s="5"/>
      <c r="IB226" s="5"/>
      <c r="IC226" s="26"/>
      <c r="ID226" s="8"/>
      <c r="IE226" s="4"/>
      <c r="IF226" s="5"/>
      <c r="IG226" s="5"/>
      <c r="IH226" s="5"/>
      <c r="II226" s="26"/>
      <c r="IJ226" s="8"/>
      <c r="IK226" s="4"/>
      <c r="IL226" s="5"/>
      <c r="IM226" s="5"/>
      <c r="IN226" s="5"/>
      <c r="IO226" s="26"/>
      <c r="IP226" s="8"/>
      <c r="IQ226" s="4"/>
      <c r="IR226" s="5"/>
      <c r="IS226" s="5"/>
    </row>
    <row r="227" spans="1:253" ht="15" hidden="1" customHeight="1" outlineLevel="1" x14ac:dyDescent="0.2">
      <c r="A227" s="261"/>
      <c r="B227" s="161">
        <v>216</v>
      </c>
      <c r="C227" s="228" t="s">
        <v>1307</v>
      </c>
      <c r="D227" s="229" t="s">
        <v>1107</v>
      </c>
      <c r="E227" s="159" t="s">
        <v>1802</v>
      </c>
      <c r="F227" s="160" t="s">
        <v>481</v>
      </c>
      <c r="G227" s="161" t="s">
        <v>1568</v>
      </c>
      <c r="H227" s="12" t="s">
        <v>1996</v>
      </c>
    </row>
    <row r="228" spans="1:253" ht="15" hidden="1" customHeight="1" outlineLevel="1" x14ac:dyDescent="0.2">
      <c r="A228" s="261"/>
      <c r="B228" s="161">
        <v>217</v>
      </c>
      <c r="C228" s="228" t="s">
        <v>1308</v>
      </c>
      <c r="D228" s="229" t="s">
        <v>1108</v>
      </c>
      <c r="E228" s="159" t="s">
        <v>1803</v>
      </c>
      <c r="F228" s="160" t="s">
        <v>482</v>
      </c>
      <c r="G228" s="161" t="s">
        <v>1569</v>
      </c>
      <c r="H228" s="12" t="s">
        <v>1996</v>
      </c>
    </row>
    <row r="229" spans="1:253" ht="15" hidden="1" customHeight="1" outlineLevel="1" x14ac:dyDescent="0.2">
      <c r="A229" s="261"/>
      <c r="B229" s="161">
        <v>218</v>
      </c>
      <c r="C229" s="228" t="s">
        <v>1988</v>
      </c>
      <c r="D229" s="229" t="s">
        <v>1988</v>
      </c>
      <c r="E229" s="159" t="s">
        <v>1804</v>
      </c>
      <c r="F229" s="160" t="s">
        <v>1988</v>
      </c>
      <c r="G229" s="161" t="s">
        <v>1988</v>
      </c>
      <c r="H229" s="12" t="s">
        <v>1996</v>
      </c>
    </row>
    <row r="230" spans="1:253" ht="15" hidden="1" customHeight="1" outlineLevel="1" x14ac:dyDescent="0.2">
      <c r="A230" s="261"/>
      <c r="B230" s="161">
        <v>219</v>
      </c>
      <c r="C230" s="228" t="s">
        <v>1430</v>
      </c>
      <c r="D230" s="229" t="s">
        <v>1441</v>
      </c>
      <c r="E230" s="159" t="s">
        <v>1805</v>
      </c>
      <c r="F230" s="160" t="s">
        <v>483</v>
      </c>
      <c r="G230" s="161" t="s">
        <v>1570</v>
      </c>
      <c r="H230" s="12" t="s">
        <v>1996</v>
      </c>
    </row>
    <row r="231" spans="1:253" ht="15" hidden="1" customHeight="1" outlineLevel="1" x14ac:dyDescent="0.2">
      <c r="A231" s="261"/>
      <c r="B231" s="161">
        <v>220</v>
      </c>
      <c r="C231" s="228" t="s">
        <v>1442</v>
      </c>
      <c r="D231" s="229" t="s">
        <v>1444</v>
      </c>
      <c r="E231" s="159" t="s">
        <v>1806</v>
      </c>
      <c r="F231" s="160" t="s">
        <v>484</v>
      </c>
      <c r="G231" s="161" t="s">
        <v>1571</v>
      </c>
      <c r="H231" s="12" t="s">
        <v>1996</v>
      </c>
    </row>
    <row r="232" spans="1:253" ht="15" hidden="1" customHeight="1" outlineLevel="1" x14ac:dyDescent="0.2">
      <c r="A232" s="261"/>
      <c r="B232" s="161">
        <v>221</v>
      </c>
      <c r="C232" s="228" t="s">
        <v>1443</v>
      </c>
      <c r="D232" s="229" t="s">
        <v>1445</v>
      </c>
      <c r="E232" s="159" t="s">
        <v>485</v>
      </c>
      <c r="F232" s="160" t="s">
        <v>486</v>
      </c>
      <c r="G232" s="161" t="s">
        <v>1572</v>
      </c>
      <c r="H232" s="12" t="s">
        <v>1996</v>
      </c>
    </row>
    <row r="233" spans="1:253" ht="15" hidden="1" customHeight="1" outlineLevel="1" x14ac:dyDescent="0.2">
      <c r="A233" s="261"/>
      <c r="B233" s="161">
        <v>222</v>
      </c>
      <c r="C233" s="228" t="s">
        <v>1306</v>
      </c>
      <c r="D233" s="229" t="s">
        <v>1395</v>
      </c>
      <c r="E233" s="159" t="s">
        <v>1807</v>
      </c>
      <c r="F233" s="160" t="s">
        <v>1573</v>
      </c>
      <c r="G233" s="161" t="s">
        <v>1573</v>
      </c>
      <c r="H233" s="12" t="s">
        <v>1996</v>
      </c>
    </row>
    <row r="234" spans="1:253" ht="15" hidden="1" customHeight="1" outlineLevel="1" x14ac:dyDescent="0.2">
      <c r="A234" s="261"/>
      <c r="B234" s="161">
        <v>223</v>
      </c>
      <c r="C234" s="228" t="s">
        <v>1393</v>
      </c>
      <c r="D234" s="229" t="s">
        <v>1394</v>
      </c>
      <c r="E234" s="159" t="s">
        <v>1808</v>
      </c>
      <c r="F234" s="160" t="s">
        <v>487</v>
      </c>
      <c r="G234" s="161" t="s">
        <v>1574</v>
      </c>
      <c r="H234" s="12" t="s">
        <v>1996</v>
      </c>
    </row>
    <row r="235" spans="1:253" ht="15" hidden="1" customHeight="1" outlineLevel="1" x14ac:dyDescent="0.2">
      <c r="A235" s="261"/>
      <c r="B235" s="161">
        <v>224</v>
      </c>
      <c r="C235" s="228" t="s">
        <v>1313</v>
      </c>
      <c r="D235" s="229" t="s">
        <v>1396</v>
      </c>
      <c r="E235" s="159" t="s">
        <v>488</v>
      </c>
      <c r="F235" s="160" t="s">
        <v>489</v>
      </c>
      <c r="G235" s="161" t="s">
        <v>1575</v>
      </c>
      <c r="H235" s="12" t="s">
        <v>1996</v>
      </c>
    </row>
    <row r="236" spans="1:253" ht="15" hidden="1" customHeight="1" outlineLevel="1" x14ac:dyDescent="0.2">
      <c r="A236" s="261"/>
      <c r="B236" s="161">
        <v>225</v>
      </c>
      <c r="C236" s="228" t="s">
        <v>1326</v>
      </c>
      <c r="D236" s="229" t="s">
        <v>1501</v>
      </c>
      <c r="E236" s="159" t="s">
        <v>490</v>
      </c>
      <c r="F236" s="160" t="s">
        <v>491</v>
      </c>
      <c r="G236" s="161" t="s">
        <v>1576</v>
      </c>
      <c r="H236" s="12" t="s">
        <v>1996</v>
      </c>
    </row>
    <row r="237" spans="1:253" ht="15" hidden="1" customHeight="1" outlineLevel="1" x14ac:dyDescent="0.2">
      <c r="A237" s="261"/>
      <c r="B237" s="161">
        <v>226</v>
      </c>
      <c r="C237" s="228" t="s">
        <v>1327</v>
      </c>
      <c r="D237" s="229" t="s">
        <v>1502</v>
      </c>
      <c r="E237" s="159" t="s">
        <v>1174</v>
      </c>
      <c r="F237" s="160" t="s">
        <v>492</v>
      </c>
      <c r="G237" s="161" t="s">
        <v>1577</v>
      </c>
      <c r="H237" s="12" t="s">
        <v>1996</v>
      </c>
    </row>
    <row r="238" spans="1:253" ht="15" hidden="1" customHeight="1" outlineLevel="1" x14ac:dyDescent="0.2">
      <c r="A238" s="261"/>
      <c r="B238" s="161">
        <v>227</v>
      </c>
      <c r="C238" s="228" t="s">
        <v>1835</v>
      </c>
      <c r="D238" s="229" t="s">
        <v>1837</v>
      </c>
      <c r="E238" s="159" t="s">
        <v>1092</v>
      </c>
      <c r="F238" s="160" t="s">
        <v>493</v>
      </c>
      <c r="G238" s="161" t="s">
        <v>175</v>
      </c>
      <c r="H238" s="12" t="s">
        <v>1996</v>
      </c>
      <c r="R238" s="26"/>
    </row>
    <row r="239" spans="1:253" ht="15" hidden="1" customHeight="1" outlineLevel="1" x14ac:dyDescent="0.2">
      <c r="A239" s="261"/>
      <c r="B239" s="161">
        <v>228</v>
      </c>
      <c r="C239" s="228" t="s">
        <v>1836</v>
      </c>
      <c r="D239" s="229" t="s">
        <v>2072</v>
      </c>
      <c r="E239" s="159" t="s">
        <v>494</v>
      </c>
      <c r="F239" s="160" t="s">
        <v>495</v>
      </c>
      <c r="G239" s="161" t="s">
        <v>2006</v>
      </c>
      <c r="H239" s="12" t="s">
        <v>1996</v>
      </c>
      <c r="S239" s="8"/>
      <c r="T239" s="4"/>
      <c r="U239" s="5"/>
    </row>
    <row r="240" spans="1:253" ht="15" hidden="1" customHeight="1" x14ac:dyDescent="0.2">
      <c r="A240" s="244"/>
      <c r="B240" s="183">
        <v>229</v>
      </c>
      <c r="C240" s="245"/>
      <c r="D240" s="246"/>
      <c r="E240" s="181"/>
      <c r="F240" s="182"/>
      <c r="G240" s="183"/>
      <c r="H240" s="77"/>
      <c r="Q240" s="5"/>
    </row>
    <row r="241" spans="1:253" ht="15" hidden="1" customHeight="1" collapsed="1" x14ac:dyDescent="0.2">
      <c r="A241" s="230"/>
      <c r="B241" s="186">
        <v>230</v>
      </c>
      <c r="C241" s="231" t="s">
        <v>1398</v>
      </c>
      <c r="D241" s="232" t="s">
        <v>1397</v>
      </c>
      <c r="E241" s="163" t="s">
        <v>1810</v>
      </c>
      <c r="F241" s="184" t="s">
        <v>496</v>
      </c>
      <c r="G241" s="165" t="s">
        <v>1578</v>
      </c>
      <c r="H241" s="78" t="s">
        <v>1996</v>
      </c>
      <c r="I241" s="8"/>
      <c r="J241" s="4"/>
      <c r="K241" s="5"/>
      <c r="L241" s="5"/>
      <c r="M241" s="26"/>
      <c r="O241" s="5"/>
      <c r="P241" s="5"/>
      <c r="V241" s="5"/>
      <c r="W241" s="5"/>
      <c r="X241" s="26"/>
      <c r="Y241" s="5"/>
      <c r="Z241" s="5"/>
      <c r="AA241" s="26"/>
      <c r="AB241" s="8"/>
      <c r="AC241" s="4"/>
      <c r="AD241" s="5"/>
      <c r="AE241" s="5"/>
      <c r="AF241" s="5"/>
      <c r="AG241" s="26"/>
      <c r="AH241" s="8"/>
      <c r="AI241" s="4"/>
      <c r="AJ241" s="5"/>
      <c r="AK241" s="5"/>
      <c r="AL241" s="5"/>
      <c r="AM241" s="26"/>
      <c r="AN241" s="8"/>
      <c r="AO241" s="4"/>
      <c r="AP241" s="5"/>
      <c r="AQ241" s="5"/>
      <c r="AR241" s="5"/>
      <c r="AS241" s="26"/>
      <c r="AT241" s="8"/>
      <c r="AU241" s="4"/>
      <c r="AV241" s="5"/>
      <c r="AW241" s="5"/>
      <c r="AX241" s="5"/>
      <c r="AY241" s="26"/>
      <c r="AZ241" s="8"/>
      <c r="BA241" s="4"/>
      <c r="BB241" s="5"/>
      <c r="BC241" s="5"/>
      <c r="BD241" s="5"/>
      <c r="BE241" s="26"/>
      <c r="BF241" s="8"/>
      <c r="BG241" s="4"/>
      <c r="BH241" s="5"/>
      <c r="BI241" s="5"/>
      <c r="BJ241" s="5"/>
      <c r="BK241" s="26"/>
      <c r="BL241" s="8"/>
      <c r="BM241" s="4"/>
      <c r="BN241" s="5"/>
      <c r="BO241" s="5"/>
      <c r="BP241" s="5"/>
      <c r="BQ241" s="26"/>
      <c r="BR241" s="8"/>
      <c r="BS241" s="4"/>
      <c r="BT241" s="5"/>
      <c r="BU241" s="5"/>
      <c r="BV241" s="5"/>
      <c r="BW241" s="26"/>
      <c r="BX241" s="8"/>
      <c r="BY241" s="4"/>
      <c r="BZ241" s="5"/>
      <c r="CA241" s="5"/>
      <c r="CB241" s="5"/>
      <c r="CC241" s="26"/>
      <c r="CD241" s="8"/>
      <c r="CE241" s="4"/>
      <c r="CF241" s="5"/>
      <c r="CG241" s="5"/>
      <c r="CH241" s="5"/>
      <c r="CI241" s="26"/>
      <c r="CJ241" s="8"/>
      <c r="CK241" s="4"/>
      <c r="CL241" s="5"/>
      <c r="CM241" s="5"/>
      <c r="CN241" s="5"/>
      <c r="CO241" s="26"/>
      <c r="CP241" s="8"/>
      <c r="CQ241" s="4"/>
      <c r="CR241" s="5"/>
      <c r="CS241" s="5"/>
      <c r="CT241" s="5"/>
      <c r="CU241" s="26"/>
      <c r="CV241" s="8"/>
      <c r="CW241" s="4"/>
      <c r="CX241" s="5"/>
      <c r="CY241" s="5"/>
      <c r="CZ241" s="5"/>
      <c r="DA241" s="26"/>
      <c r="DB241" s="8"/>
      <c r="DC241" s="4"/>
      <c r="DD241" s="5"/>
      <c r="DE241" s="5"/>
      <c r="DF241" s="5"/>
      <c r="DG241" s="26"/>
      <c r="DH241" s="8"/>
      <c r="DI241" s="4"/>
      <c r="DJ241" s="5"/>
      <c r="DK241" s="5"/>
      <c r="DL241" s="5"/>
      <c r="DM241" s="26"/>
      <c r="DN241" s="8"/>
      <c r="DO241" s="4"/>
      <c r="DP241" s="5"/>
      <c r="DQ241" s="5"/>
      <c r="DR241" s="5"/>
      <c r="DS241" s="26"/>
      <c r="DT241" s="8"/>
      <c r="DU241" s="4"/>
      <c r="DV241" s="5"/>
      <c r="DW241" s="5"/>
      <c r="DX241" s="5"/>
      <c r="DY241" s="26"/>
      <c r="DZ241" s="8"/>
      <c r="EA241" s="4"/>
      <c r="EB241" s="5"/>
      <c r="EC241" s="5"/>
      <c r="ED241" s="5"/>
      <c r="EE241" s="26"/>
      <c r="EF241" s="8"/>
      <c r="EG241" s="4"/>
      <c r="EH241" s="5"/>
      <c r="EI241" s="5"/>
      <c r="EJ241" s="5"/>
      <c r="EK241" s="26"/>
      <c r="EL241" s="8"/>
      <c r="EM241" s="4"/>
      <c r="EN241" s="5"/>
      <c r="EO241" s="5"/>
      <c r="EP241" s="5"/>
      <c r="EQ241" s="26"/>
      <c r="ER241" s="8"/>
      <c r="ES241" s="4"/>
      <c r="ET241" s="5"/>
      <c r="EU241" s="5"/>
      <c r="EV241" s="5"/>
      <c r="EW241" s="26"/>
      <c r="EX241" s="8"/>
      <c r="EY241" s="4"/>
      <c r="EZ241" s="5"/>
      <c r="FA241" s="5"/>
      <c r="FB241" s="5"/>
      <c r="FC241" s="26"/>
      <c r="FD241" s="8"/>
      <c r="FE241" s="4"/>
      <c r="FF241" s="5"/>
      <c r="FG241" s="5"/>
      <c r="FH241" s="5"/>
      <c r="FI241" s="26"/>
      <c r="FJ241" s="8"/>
      <c r="FK241" s="4"/>
      <c r="FL241" s="5"/>
      <c r="FM241" s="5"/>
      <c r="FN241" s="5"/>
      <c r="FO241" s="26"/>
      <c r="FP241" s="8"/>
      <c r="FQ241" s="4"/>
      <c r="FR241" s="5"/>
      <c r="FS241" s="5"/>
      <c r="FT241" s="5"/>
      <c r="FU241" s="26"/>
      <c r="FV241" s="8"/>
      <c r="FW241" s="4"/>
      <c r="FX241" s="5"/>
      <c r="FY241" s="5"/>
      <c r="FZ241" s="5"/>
      <c r="GA241" s="26"/>
      <c r="GB241" s="8"/>
      <c r="GC241" s="4"/>
      <c r="GD241" s="5"/>
      <c r="GE241" s="5"/>
      <c r="GF241" s="5"/>
      <c r="GG241" s="26"/>
      <c r="GH241" s="8"/>
      <c r="GI241" s="4"/>
      <c r="GJ241" s="5"/>
      <c r="GK241" s="5"/>
      <c r="GL241" s="5"/>
      <c r="GM241" s="26"/>
      <c r="GN241" s="8"/>
      <c r="GO241" s="4"/>
      <c r="GP241" s="5"/>
      <c r="GQ241" s="5"/>
      <c r="GR241" s="5"/>
      <c r="GS241" s="26"/>
      <c r="GT241" s="8"/>
      <c r="GU241" s="4"/>
      <c r="GV241" s="5"/>
      <c r="GW241" s="5"/>
      <c r="GX241" s="5"/>
      <c r="GY241" s="26"/>
      <c r="GZ241" s="8"/>
      <c r="HA241" s="4"/>
      <c r="HB241" s="5"/>
      <c r="HC241" s="5"/>
      <c r="HD241" s="5"/>
      <c r="HE241" s="26"/>
      <c r="HF241" s="8"/>
      <c r="HG241" s="4"/>
      <c r="HH241" s="5"/>
      <c r="HI241" s="5"/>
      <c r="HJ241" s="5"/>
      <c r="HK241" s="26"/>
      <c r="HL241" s="8"/>
      <c r="HM241" s="4"/>
      <c r="HN241" s="5"/>
      <c r="HO241" s="5"/>
      <c r="HP241" s="5"/>
      <c r="HQ241" s="26"/>
      <c r="HR241" s="8"/>
      <c r="HS241" s="4"/>
      <c r="HT241" s="5"/>
      <c r="HU241" s="5"/>
      <c r="HV241" s="5"/>
      <c r="HW241" s="26"/>
      <c r="HX241" s="8"/>
      <c r="HY241" s="4"/>
      <c r="HZ241" s="5"/>
      <c r="IA241" s="5"/>
      <c r="IB241" s="5"/>
      <c r="IC241" s="26"/>
      <c r="ID241" s="8"/>
      <c r="IE241" s="4"/>
      <c r="IF241" s="5"/>
      <c r="IG241" s="5"/>
      <c r="IH241" s="5"/>
      <c r="II241" s="26"/>
      <c r="IJ241" s="8"/>
      <c r="IK241" s="4"/>
      <c r="IL241" s="5"/>
      <c r="IM241" s="5"/>
      <c r="IN241" s="5"/>
      <c r="IO241" s="26"/>
      <c r="IP241" s="8"/>
      <c r="IQ241" s="4"/>
      <c r="IR241" s="5"/>
      <c r="IS241" s="5"/>
    </row>
    <row r="242" spans="1:253" ht="15" hidden="1" customHeight="1" outlineLevel="1" x14ac:dyDescent="0.2">
      <c r="A242" s="261"/>
      <c r="B242" s="161">
        <v>231</v>
      </c>
      <c r="C242" s="228" t="s">
        <v>1316</v>
      </c>
      <c r="D242" s="229" t="s">
        <v>1399</v>
      </c>
      <c r="E242" s="159" t="s">
        <v>1811</v>
      </c>
      <c r="F242" s="160" t="s">
        <v>497</v>
      </c>
      <c r="G242" s="161" t="s">
        <v>1579</v>
      </c>
      <c r="H242" s="12" t="s">
        <v>1996</v>
      </c>
    </row>
    <row r="243" spans="1:253" ht="15" hidden="1" customHeight="1" outlineLevel="1" x14ac:dyDescent="0.2">
      <c r="A243" s="261"/>
      <c r="B243" s="161">
        <v>232</v>
      </c>
      <c r="C243" s="228" t="s">
        <v>1315</v>
      </c>
      <c r="D243" s="229" t="s">
        <v>1400</v>
      </c>
      <c r="E243" s="159" t="s">
        <v>1812</v>
      </c>
      <c r="F243" s="160" t="s">
        <v>498</v>
      </c>
      <c r="G243" s="161" t="s">
        <v>1580</v>
      </c>
      <c r="H243" s="12" t="s">
        <v>1996</v>
      </c>
    </row>
    <row r="244" spans="1:253" ht="15" hidden="1" customHeight="1" outlineLevel="1" x14ac:dyDescent="0.2">
      <c r="A244" s="261"/>
      <c r="B244" s="161">
        <v>233</v>
      </c>
      <c r="C244" s="228" t="s">
        <v>1314</v>
      </c>
      <c r="D244" s="229" t="s">
        <v>1401</v>
      </c>
      <c r="E244" s="159" t="s">
        <v>1813</v>
      </c>
      <c r="F244" s="160" t="s">
        <v>499</v>
      </c>
      <c r="G244" s="161" t="s">
        <v>1581</v>
      </c>
      <c r="H244" s="12" t="s">
        <v>1996</v>
      </c>
    </row>
    <row r="245" spans="1:253" ht="15" hidden="1" customHeight="1" outlineLevel="1" x14ac:dyDescent="0.2">
      <c r="A245" s="261"/>
      <c r="B245" s="161">
        <v>234</v>
      </c>
      <c r="C245" s="228" t="s">
        <v>1402</v>
      </c>
      <c r="D245" s="229" t="s">
        <v>1403</v>
      </c>
      <c r="E245" s="159" t="s">
        <v>1814</v>
      </c>
      <c r="F245" s="160" t="s">
        <v>500</v>
      </c>
      <c r="G245" s="161" t="s">
        <v>1582</v>
      </c>
      <c r="H245" s="12" t="s">
        <v>1996</v>
      </c>
    </row>
    <row r="246" spans="1:253" ht="15" hidden="1" customHeight="1" outlineLevel="1" x14ac:dyDescent="0.2">
      <c r="A246" s="261"/>
      <c r="B246" s="161">
        <v>235</v>
      </c>
      <c r="C246" s="228" t="s">
        <v>1404</v>
      </c>
      <c r="D246" s="229" t="s">
        <v>1405</v>
      </c>
      <c r="E246" s="159" t="s">
        <v>1815</v>
      </c>
      <c r="F246" s="160" t="s">
        <v>501</v>
      </c>
      <c r="G246" s="161" t="s">
        <v>1583</v>
      </c>
      <c r="H246" s="12" t="s">
        <v>1996</v>
      </c>
    </row>
    <row r="247" spans="1:253" ht="29.25" hidden="1" customHeight="1" outlineLevel="1" x14ac:dyDescent="0.2">
      <c r="A247" s="261"/>
      <c r="B247" s="161">
        <v>236</v>
      </c>
      <c r="C247" s="242" t="s">
        <v>1318</v>
      </c>
      <c r="D247" s="243" t="s">
        <v>1105</v>
      </c>
      <c r="E247" s="159" t="s">
        <v>502</v>
      </c>
      <c r="F247" s="160" t="s">
        <v>503</v>
      </c>
      <c r="G247" s="161" t="s">
        <v>1584</v>
      </c>
      <c r="H247" s="12" t="s">
        <v>1996</v>
      </c>
    </row>
    <row r="248" spans="1:253" ht="29.25" hidden="1" customHeight="1" outlineLevel="1" x14ac:dyDescent="0.2">
      <c r="A248" s="261"/>
      <c r="B248" s="161">
        <v>237</v>
      </c>
      <c r="C248" s="242" t="s">
        <v>1317</v>
      </c>
      <c r="D248" s="243" t="s">
        <v>1106</v>
      </c>
      <c r="E248" s="159" t="s">
        <v>504</v>
      </c>
      <c r="F248" s="160" t="s">
        <v>505</v>
      </c>
      <c r="G248" s="161" t="s">
        <v>1585</v>
      </c>
      <c r="H248" s="12" t="s">
        <v>1996</v>
      </c>
      <c r="R248" s="26"/>
    </row>
    <row r="249" spans="1:253" ht="15" hidden="1" customHeight="1" outlineLevel="1" x14ac:dyDescent="0.2">
      <c r="A249" s="261"/>
      <c r="B249" s="161">
        <v>238</v>
      </c>
      <c r="C249" s="228" t="s">
        <v>310</v>
      </c>
      <c r="D249" s="229" t="s">
        <v>309</v>
      </c>
      <c r="E249" s="20" t="s">
        <v>308</v>
      </c>
      <c r="F249" s="162" t="s">
        <v>311</v>
      </c>
      <c r="G249" s="161" t="s">
        <v>311</v>
      </c>
      <c r="H249" s="12" t="s">
        <v>1996</v>
      </c>
      <c r="S249" s="8"/>
      <c r="T249" s="4"/>
      <c r="U249" s="5"/>
    </row>
    <row r="250" spans="1:253" ht="15" hidden="1" customHeight="1" x14ac:dyDescent="0.2">
      <c r="A250" s="244"/>
      <c r="B250" s="183">
        <v>239</v>
      </c>
      <c r="C250" s="245"/>
      <c r="D250" s="246"/>
      <c r="E250" s="181"/>
      <c r="F250" s="182"/>
      <c r="G250" s="183"/>
      <c r="H250" s="77"/>
      <c r="Q250" s="5"/>
    </row>
    <row r="251" spans="1:253" ht="15" hidden="1" customHeight="1" collapsed="1" x14ac:dyDescent="0.2">
      <c r="A251" s="230"/>
      <c r="B251" s="186">
        <v>240</v>
      </c>
      <c r="C251" s="231" t="s">
        <v>1321</v>
      </c>
      <c r="D251" s="232" t="s">
        <v>1503</v>
      </c>
      <c r="E251" s="163" t="s">
        <v>1816</v>
      </c>
      <c r="F251" s="184" t="s">
        <v>506</v>
      </c>
      <c r="G251" s="165" t="s">
        <v>1586</v>
      </c>
      <c r="H251" s="78" t="s">
        <v>1996</v>
      </c>
      <c r="I251" s="8"/>
      <c r="J251" s="4"/>
      <c r="K251" s="5"/>
      <c r="L251" s="5"/>
      <c r="M251" s="26"/>
      <c r="O251" s="5"/>
      <c r="P251" s="5"/>
      <c r="V251" s="5"/>
      <c r="W251" s="5"/>
      <c r="X251" s="26"/>
      <c r="Y251" s="5"/>
      <c r="Z251" s="5"/>
      <c r="AA251" s="26"/>
      <c r="AB251" s="8"/>
      <c r="AC251" s="4"/>
      <c r="AD251" s="5"/>
      <c r="AE251" s="5"/>
      <c r="AF251" s="5"/>
      <c r="AG251" s="26"/>
      <c r="AH251" s="8"/>
      <c r="AI251" s="4"/>
      <c r="AJ251" s="5"/>
      <c r="AK251" s="5"/>
      <c r="AL251" s="5"/>
      <c r="AM251" s="26"/>
      <c r="AN251" s="8"/>
      <c r="AO251" s="4"/>
      <c r="AP251" s="5"/>
      <c r="AQ251" s="5"/>
      <c r="AR251" s="5"/>
      <c r="AS251" s="26"/>
      <c r="AT251" s="8"/>
      <c r="AU251" s="4"/>
      <c r="AV251" s="5"/>
      <c r="AW251" s="5"/>
      <c r="AX251" s="5"/>
      <c r="AY251" s="26"/>
      <c r="AZ251" s="8"/>
      <c r="BA251" s="4"/>
      <c r="BB251" s="5"/>
      <c r="BC251" s="5"/>
      <c r="BD251" s="5"/>
      <c r="BE251" s="26"/>
      <c r="BF251" s="8"/>
      <c r="BG251" s="4"/>
      <c r="BH251" s="5"/>
      <c r="BI251" s="5"/>
      <c r="BJ251" s="5"/>
      <c r="BK251" s="26"/>
      <c r="BL251" s="8"/>
      <c r="BM251" s="4"/>
      <c r="BN251" s="5"/>
      <c r="BO251" s="5"/>
      <c r="BP251" s="5"/>
      <c r="BQ251" s="26"/>
      <c r="BR251" s="8"/>
      <c r="BS251" s="4"/>
      <c r="BT251" s="5"/>
      <c r="BU251" s="5"/>
      <c r="BV251" s="5"/>
      <c r="BW251" s="26"/>
      <c r="BX251" s="8"/>
      <c r="BY251" s="4"/>
      <c r="BZ251" s="5"/>
      <c r="CA251" s="5"/>
      <c r="CB251" s="5"/>
      <c r="CC251" s="26"/>
      <c r="CD251" s="8"/>
      <c r="CE251" s="4"/>
      <c r="CF251" s="5"/>
      <c r="CG251" s="5"/>
      <c r="CH251" s="5"/>
      <c r="CI251" s="26"/>
      <c r="CJ251" s="8"/>
      <c r="CK251" s="4"/>
      <c r="CL251" s="5"/>
      <c r="CM251" s="5"/>
      <c r="CN251" s="5"/>
      <c r="CO251" s="26"/>
      <c r="CP251" s="8"/>
      <c r="CQ251" s="4"/>
      <c r="CR251" s="5"/>
      <c r="CS251" s="5"/>
      <c r="CT251" s="5"/>
      <c r="CU251" s="26"/>
      <c r="CV251" s="8"/>
      <c r="CW251" s="4"/>
      <c r="CX251" s="5"/>
      <c r="CY251" s="5"/>
      <c r="CZ251" s="5"/>
      <c r="DA251" s="26"/>
      <c r="DB251" s="8"/>
      <c r="DC251" s="4"/>
      <c r="DD251" s="5"/>
      <c r="DE251" s="5"/>
      <c r="DF251" s="5"/>
      <c r="DG251" s="26"/>
      <c r="DH251" s="8"/>
      <c r="DI251" s="4"/>
      <c r="DJ251" s="5"/>
      <c r="DK251" s="5"/>
      <c r="DL251" s="5"/>
      <c r="DM251" s="26"/>
      <c r="DN251" s="8"/>
      <c r="DO251" s="4"/>
      <c r="DP251" s="5"/>
      <c r="DQ251" s="5"/>
      <c r="DR251" s="5"/>
      <c r="DS251" s="26"/>
      <c r="DT251" s="8"/>
      <c r="DU251" s="4"/>
      <c r="DV251" s="5"/>
      <c r="DW251" s="5"/>
      <c r="DX251" s="5"/>
      <c r="DY251" s="26"/>
      <c r="DZ251" s="8"/>
      <c r="EA251" s="4"/>
      <c r="EB251" s="5"/>
      <c r="EC251" s="5"/>
      <c r="ED251" s="5"/>
      <c r="EE251" s="26"/>
      <c r="EF251" s="8"/>
      <c r="EG251" s="4"/>
      <c r="EH251" s="5"/>
      <c r="EI251" s="5"/>
      <c r="EJ251" s="5"/>
      <c r="EK251" s="26"/>
      <c r="EL251" s="8"/>
      <c r="EM251" s="4"/>
      <c r="EN251" s="5"/>
      <c r="EO251" s="5"/>
      <c r="EP251" s="5"/>
      <c r="EQ251" s="26"/>
      <c r="ER251" s="8"/>
      <c r="ES251" s="4"/>
      <c r="ET251" s="5"/>
      <c r="EU251" s="5"/>
      <c r="EV251" s="5"/>
      <c r="EW251" s="26"/>
      <c r="EX251" s="8"/>
      <c r="EY251" s="4"/>
      <c r="EZ251" s="5"/>
      <c r="FA251" s="5"/>
      <c r="FB251" s="5"/>
      <c r="FC251" s="26"/>
      <c r="FD251" s="8"/>
      <c r="FE251" s="4"/>
      <c r="FF251" s="5"/>
      <c r="FG251" s="5"/>
      <c r="FH251" s="5"/>
      <c r="FI251" s="26"/>
      <c r="FJ251" s="8"/>
      <c r="FK251" s="4"/>
      <c r="FL251" s="5"/>
      <c r="FM251" s="5"/>
      <c r="FN251" s="5"/>
      <c r="FO251" s="26"/>
      <c r="FP251" s="8"/>
      <c r="FQ251" s="4"/>
      <c r="FR251" s="5"/>
      <c r="FS251" s="5"/>
      <c r="FT251" s="5"/>
      <c r="FU251" s="26"/>
      <c r="FV251" s="8"/>
      <c r="FW251" s="4"/>
      <c r="FX251" s="5"/>
      <c r="FY251" s="5"/>
      <c r="FZ251" s="5"/>
      <c r="GA251" s="26"/>
      <c r="GB251" s="8"/>
      <c r="GC251" s="4"/>
      <c r="GD251" s="5"/>
      <c r="GE251" s="5"/>
      <c r="GF251" s="5"/>
      <c r="GG251" s="26"/>
      <c r="GH251" s="8"/>
      <c r="GI251" s="4"/>
      <c r="GJ251" s="5"/>
      <c r="GK251" s="5"/>
      <c r="GL251" s="5"/>
      <c r="GM251" s="26"/>
      <c r="GN251" s="8"/>
      <c r="GO251" s="4"/>
      <c r="GP251" s="5"/>
      <c r="GQ251" s="5"/>
      <c r="GR251" s="5"/>
      <c r="GS251" s="26"/>
      <c r="GT251" s="8"/>
      <c r="GU251" s="4"/>
      <c r="GV251" s="5"/>
      <c r="GW251" s="5"/>
      <c r="GX251" s="5"/>
      <c r="GY251" s="26"/>
      <c r="GZ251" s="8"/>
      <c r="HA251" s="4"/>
      <c r="HB251" s="5"/>
      <c r="HC251" s="5"/>
      <c r="HD251" s="5"/>
      <c r="HE251" s="26"/>
      <c r="HF251" s="8"/>
      <c r="HG251" s="4"/>
      <c r="HH251" s="5"/>
      <c r="HI251" s="5"/>
      <c r="HJ251" s="5"/>
      <c r="HK251" s="26"/>
      <c r="HL251" s="8"/>
      <c r="HM251" s="4"/>
      <c r="HN251" s="5"/>
      <c r="HO251" s="5"/>
      <c r="HP251" s="5"/>
      <c r="HQ251" s="26"/>
      <c r="HR251" s="8"/>
      <c r="HS251" s="4"/>
      <c r="HT251" s="5"/>
      <c r="HU251" s="5"/>
      <c r="HV251" s="5"/>
      <c r="HW251" s="26"/>
      <c r="HX251" s="8"/>
      <c r="HY251" s="4"/>
      <c r="HZ251" s="5"/>
      <c r="IA251" s="5"/>
      <c r="IB251" s="5"/>
      <c r="IC251" s="26"/>
      <c r="ID251" s="8"/>
      <c r="IE251" s="4"/>
      <c r="IF251" s="5"/>
      <c r="IG251" s="5"/>
      <c r="IH251" s="5"/>
      <c r="II251" s="26"/>
      <c r="IJ251" s="8"/>
      <c r="IK251" s="4"/>
      <c r="IL251" s="5"/>
      <c r="IM251" s="5"/>
      <c r="IN251" s="5"/>
      <c r="IO251" s="26"/>
      <c r="IP251" s="8"/>
      <c r="IQ251" s="4"/>
      <c r="IR251" s="5"/>
      <c r="IS251" s="5"/>
    </row>
    <row r="252" spans="1:253" ht="15" hidden="1" customHeight="1" outlineLevel="1" x14ac:dyDescent="0.2">
      <c r="A252" s="261"/>
      <c r="B252" s="161">
        <v>241</v>
      </c>
      <c r="C252" s="228" t="s">
        <v>1356</v>
      </c>
      <c r="D252" s="229" t="s">
        <v>1415</v>
      </c>
      <c r="E252" s="159" t="s">
        <v>507</v>
      </c>
      <c r="F252" s="160" t="s">
        <v>508</v>
      </c>
      <c r="G252" s="161" t="s">
        <v>1587</v>
      </c>
      <c r="H252" s="12" t="s">
        <v>1996</v>
      </c>
    </row>
    <row r="253" spans="1:253" ht="15" hidden="1" customHeight="1" outlineLevel="1" x14ac:dyDescent="0.2">
      <c r="A253" s="261"/>
      <c r="B253" s="161">
        <v>242</v>
      </c>
      <c r="C253" s="228" t="s">
        <v>1357</v>
      </c>
      <c r="D253" s="229" t="s">
        <v>1416</v>
      </c>
      <c r="E253" s="159" t="s">
        <v>509</v>
      </c>
      <c r="F253" s="160" t="s">
        <v>510</v>
      </c>
      <c r="G253" s="161" t="s">
        <v>1588</v>
      </c>
      <c r="H253" s="12" t="s">
        <v>1996</v>
      </c>
    </row>
    <row r="254" spans="1:253" ht="15" hidden="1" customHeight="1" outlineLevel="1" x14ac:dyDescent="0.2">
      <c r="A254" s="261"/>
      <c r="B254" s="161">
        <v>243</v>
      </c>
      <c r="C254" s="228" t="s">
        <v>1358</v>
      </c>
      <c r="D254" s="229" t="s">
        <v>1419</v>
      </c>
      <c r="E254" s="159" t="s">
        <v>511</v>
      </c>
      <c r="F254" s="160" t="s">
        <v>512</v>
      </c>
      <c r="G254" s="161" t="s">
        <v>1589</v>
      </c>
      <c r="H254" s="12" t="s">
        <v>1996</v>
      </c>
    </row>
    <row r="255" spans="1:253" ht="15" hidden="1" customHeight="1" outlineLevel="1" x14ac:dyDescent="0.2">
      <c r="A255" s="261"/>
      <c r="B255" s="161">
        <v>244</v>
      </c>
      <c r="C255" s="228" t="s">
        <v>1359</v>
      </c>
      <c r="D255" s="229" t="s">
        <v>1414</v>
      </c>
      <c r="E255" s="159" t="s">
        <v>513</v>
      </c>
      <c r="F255" s="160" t="s">
        <v>514</v>
      </c>
      <c r="G255" s="161" t="s">
        <v>1590</v>
      </c>
      <c r="H255" s="12" t="s">
        <v>1996</v>
      </c>
    </row>
    <row r="256" spans="1:253" ht="15" hidden="1" customHeight="1" outlineLevel="1" x14ac:dyDescent="0.2">
      <c r="A256" s="261"/>
      <c r="B256" s="161">
        <v>245</v>
      </c>
      <c r="C256" s="228" t="s">
        <v>1417</v>
      </c>
      <c r="D256" s="229" t="s">
        <v>1418</v>
      </c>
      <c r="E256" s="159" t="s">
        <v>515</v>
      </c>
      <c r="F256" s="160" t="s">
        <v>516</v>
      </c>
      <c r="G256" s="161" t="s">
        <v>1591</v>
      </c>
      <c r="H256" s="12" t="s">
        <v>1996</v>
      </c>
    </row>
    <row r="257" spans="1:8" ht="15" hidden="1" customHeight="1" outlineLevel="1" x14ac:dyDescent="0.2">
      <c r="A257" s="261"/>
      <c r="B257" s="161">
        <v>246</v>
      </c>
      <c r="C257" s="228" t="s">
        <v>1370</v>
      </c>
      <c r="D257" s="229" t="s">
        <v>1410</v>
      </c>
      <c r="E257" s="159" t="s">
        <v>517</v>
      </c>
      <c r="F257" s="160" t="s">
        <v>518</v>
      </c>
      <c r="G257" s="161" t="s">
        <v>1592</v>
      </c>
      <c r="H257" s="12" t="s">
        <v>1996</v>
      </c>
    </row>
    <row r="258" spans="1:8" ht="15" hidden="1" customHeight="1" outlineLevel="1" x14ac:dyDescent="0.2">
      <c r="A258" s="261"/>
      <c r="B258" s="161">
        <v>247</v>
      </c>
      <c r="C258" s="228" t="s">
        <v>1361</v>
      </c>
      <c r="D258" s="229" t="s">
        <v>1413</v>
      </c>
      <c r="E258" s="159" t="s">
        <v>1817</v>
      </c>
      <c r="F258" s="160" t="s">
        <v>519</v>
      </c>
      <c r="G258" s="161" t="s">
        <v>1593</v>
      </c>
      <c r="H258" s="12" t="s">
        <v>1996</v>
      </c>
    </row>
    <row r="259" spans="1:8" ht="15" hidden="1" customHeight="1" outlineLevel="1" x14ac:dyDescent="0.2">
      <c r="A259" s="261"/>
      <c r="B259" s="161">
        <v>248</v>
      </c>
      <c r="C259" s="228" t="s">
        <v>1360</v>
      </c>
      <c r="D259" s="229" t="s">
        <v>1412</v>
      </c>
      <c r="E259" s="159" t="s">
        <v>520</v>
      </c>
      <c r="F259" s="160" t="s">
        <v>521</v>
      </c>
      <c r="G259" s="161" t="s">
        <v>1594</v>
      </c>
      <c r="H259" s="12" t="s">
        <v>1996</v>
      </c>
    </row>
    <row r="260" spans="1:8" ht="15" hidden="1" customHeight="1" outlineLevel="1" x14ac:dyDescent="0.2">
      <c r="A260" s="261"/>
      <c r="B260" s="161">
        <v>249</v>
      </c>
      <c r="C260" s="228" t="s">
        <v>1387</v>
      </c>
      <c r="D260" s="229" t="s">
        <v>1411</v>
      </c>
      <c r="E260" s="159" t="s">
        <v>1818</v>
      </c>
      <c r="F260" s="160" t="s">
        <v>1411</v>
      </c>
      <c r="G260" s="161" t="s">
        <v>1595</v>
      </c>
      <c r="H260" s="12" t="s">
        <v>1996</v>
      </c>
    </row>
    <row r="261" spans="1:8" ht="15" hidden="1" customHeight="1" outlineLevel="1" x14ac:dyDescent="0.2">
      <c r="A261" s="261"/>
      <c r="B261" s="161">
        <v>250</v>
      </c>
      <c r="C261" s="228" t="s">
        <v>1373</v>
      </c>
      <c r="D261" s="229" t="s">
        <v>1504</v>
      </c>
      <c r="E261" s="159" t="s">
        <v>522</v>
      </c>
      <c r="F261" s="160" t="s">
        <v>523</v>
      </c>
      <c r="G261" s="161" t="s">
        <v>1596</v>
      </c>
      <c r="H261" s="12" t="s">
        <v>1996</v>
      </c>
    </row>
    <row r="262" spans="1:8" ht="15" hidden="1" customHeight="1" outlineLevel="1" x14ac:dyDescent="0.2">
      <c r="A262" s="261"/>
      <c r="B262" s="161">
        <v>251</v>
      </c>
      <c r="C262" s="228" t="s">
        <v>1374</v>
      </c>
      <c r="D262" s="229" t="s">
        <v>1505</v>
      </c>
      <c r="E262" s="159" t="s">
        <v>524</v>
      </c>
      <c r="F262" s="160" t="s">
        <v>525</v>
      </c>
      <c r="G262" s="161" t="s">
        <v>1597</v>
      </c>
      <c r="H262" s="12" t="s">
        <v>1996</v>
      </c>
    </row>
    <row r="263" spans="1:8" ht="15" hidden="1" customHeight="1" outlineLevel="1" x14ac:dyDescent="0.2">
      <c r="A263" s="261"/>
      <c r="B263" s="161">
        <v>252</v>
      </c>
      <c r="C263" s="228"/>
      <c r="D263" s="229"/>
      <c r="E263" s="159"/>
      <c r="F263" s="162"/>
      <c r="G263" s="161" t="s">
        <v>1598</v>
      </c>
      <c r="H263" s="12" t="s">
        <v>1996</v>
      </c>
    </row>
    <row r="264" spans="1:8" ht="15" hidden="1" customHeight="1" outlineLevel="1" x14ac:dyDescent="0.2">
      <c r="A264" s="261"/>
      <c r="B264" s="161">
        <v>253</v>
      </c>
      <c r="C264" s="228" t="s">
        <v>1362</v>
      </c>
      <c r="D264" s="229" t="s">
        <v>1094</v>
      </c>
      <c r="E264" s="159" t="s">
        <v>1819</v>
      </c>
      <c r="F264" s="211" t="s">
        <v>526</v>
      </c>
      <c r="G264" s="161" t="s">
        <v>1599</v>
      </c>
      <c r="H264" s="12" t="s">
        <v>1996</v>
      </c>
    </row>
    <row r="265" spans="1:8" ht="15" hidden="1" customHeight="1" outlineLevel="1" x14ac:dyDescent="0.2">
      <c r="A265" s="261"/>
      <c r="B265" s="161">
        <v>254</v>
      </c>
      <c r="C265" s="228" t="s">
        <v>1363</v>
      </c>
      <c r="D265" s="229" t="s">
        <v>1095</v>
      </c>
      <c r="E265" s="159" t="s">
        <v>1820</v>
      </c>
      <c r="F265" s="211" t="s">
        <v>527</v>
      </c>
      <c r="G265" s="161" t="s">
        <v>1600</v>
      </c>
      <c r="H265" s="12" t="s">
        <v>1996</v>
      </c>
    </row>
    <row r="266" spans="1:8" ht="15" hidden="1" customHeight="1" outlineLevel="1" x14ac:dyDescent="0.2">
      <c r="A266" s="261"/>
      <c r="B266" s="161">
        <v>255</v>
      </c>
      <c r="C266" s="228" t="s">
        <v>1364</v>
      </c>
      <c r="D266" s="229" t="s">
        <v>1096</v>
      </c>
      <c r="E266" s="159" t="s">
        <v>1821</v>
      </c>
      <c r="F266" s="211" t="s">
        <v>528</v>
      </c>
      <c r="G266" s="161" t="s">
        <v>1601</v>
      </c>
      <c r="H266" s="12" t="s">
        <v>1996</v>
      </c>
    </row>
    <row r="267" spans="1:8" ht="15" hidden="1" customHeight="1" outlineLevel="1" x14ac:dyDescent="0.2">
      <c r="A267" s="261"/>
      <c r="B267" s="161">
        <v>256</v>
      </c>
      <c r="C267" s="228" t="s">
        <v>1365</v>
      </c>
      <c r="D267" s="229" t="s">
        <v>1097</v>
      </c>
      <c r="E267" s="159" t="s">
        <v>529</v>
      </c>
      <c r="F267" s="211" t="s">
        <v>530</v>
      </c>
      <c r="G267" s="161" t="s">
        <v>1602</v>
      </c>
      <c r="H267" s="12" t="s">
        <v>1996</v>
      </c>
    </row>
    <row r="268" spans="1:8" ht="15" hidden="1" customHeight="1" outlineLevel="1" x14ac:dyDescent="0.2">
      <c r="A268" s="261"/>
      <c r="B268" s="161">
        <v>257</v>
      </c>
      <c r="C268" s="228" t="s">
        <v>1366</v>
      </c>
      <c r="D268" s="229" t="s">
        <v>1420</v>
      </c>
      <c r="E268" s="159" t="s">
        <v>531</v>
      </c>
      <c r="F268" s="211" t="s">
        <v>532</v>
      </c>
      <c r="G268" s="161" t="s">
        <v>1603</v>
      </c>
      <c r="H268" s="12" t="s">
        <v>1996</v>
      </c>
    </row>
    <row r="269" spans="1:8" ht="15" hidden="1" customHeight="1" outlineLevel="1" x14ac:dyDescent="0.2">
      <c r="A269" s="261"/>
      <c r="B269" s="161">
        <v>258</v>
      </c>
      <c r="C269" s="228" t="s">
        <v>1367</v>
      </c>
      <c r="D269" s="229" t="s">
        <v>1098</v>
      </c>
      <c r="E269" s="159" t="s">
        <v>1822</v>
      </c>
      <c r="F269" s="211" t="s">
        <v>533</v>
      </c>
      <c r="G269" s="161" t="s">
        <v>1604</v>
      </c>
      <c r="H269" s="12" t="s">
        <v>1996</v>
      </c>
    </row>
    <row r="270" spans="1:8" ht="15" hidden="1" customHeight="1" outlineLevel="1" x14ac:dyDescent="0.2">
      <c r="A270" s="261"/>
      <c r="B270" s="161">
        <v>259</v>
      </c>
      <c r="C270" s="228" t="s">
        <v>1371</v>
      </c>
      <c r="D270" s="229" t="s">
        <v>1099</v>
      </c>
      <c r="E270" s="159" t="s">
        <v>534</v>
      </c>
      <c r="F270" s="211" t="s">
        <v>535</v>
      </c>
      <c r="G270" s="161" t="s">
        <v>1605</v>
      </c>
      <c r="H270" s="12" t="s">
        <v>1996</v>
      </c>
    </row>
    <row r="271" spans="1:8" ht="15" hidden="1" customHeight="1" outlineLevel="1" x14ac:dyDescent="0.2">
      <c r="A271" s="261"/>
      <c r="B271" s="161">
        <v>260</v>
      </c>
      <c r="C271" s="228" t="s">
        <v>1372</v>
      </c>
      <c r="D271" s="229" t="s">
        <v>1093</v>
      </c>
      <c r="E271" s="159" t="s">
        <v>536</v>
      </c>
      <c r="F271" s="211" t="s">
        <v>537</v>
      </c>
      <c r="G271" s="161" t="s">
        <v>1606</v>
      </c>
      <c r="H271" s="12" t="s">
        <v>1996</v>
      </c>
    </row>
    <row r="272" spans="1:8" ht="15" hidden="1" customHeight="1" outlineLevel="1" x14ac:dyDescent="0.2">
      <c r="A272" s="261"/>
      <c r="B272" s="161">
        <v>261</v>
      </c>
      <c r="C272" s="228" t="s">
        <v>1368</v>
      </c>
      <c r="D272" s="229" t="s">
        <v>1100</v>
      </c>
      <c r="E272" s="159" t="s">
        <v>1823</v>
      </c>
      <c r="F272" s="211" t="s">
        <v>538</v>
      </c>
      <c r="G272" s="161" t="s">
        <v>1607</v>
      </c>
      <c r="H272" s="12" t="s">
        <v>1996</v>
      </c>
    </row>
    <row r="273" spans="1:253" ht="15" hidden="1" customHeight="1" outlineLevel="1" x14ac:dyDescent="0.2">
      <c r="A273" s="261"/>
      <c r="B273" s="161">
        <v>262</v>
      </c>
      <c r="C273" s="228" t="s">
        <v>1369</v>
      </c>
      <c r="D273" s="229" t="s">
        <v>1101</v>
      </c>
      <c r="E273" s="159" t="s">
        <v>1846</v>
      </c>
      <c r="F273" s="211" t="s">
        <v>539</v>
      </c>
      <c r="G273" s="161" t="s">
        <v>1608</v>
      </c>
      <c r="H273" s="12" t="s">
        <v>1996</v>
      </c>
    </row>
    <row r="274" spans="1:253" ht="15" hidden="1" customHeight="1" outlineLevel="1" x14ac:dyDescent="0.2">
      <c r="A274" s="261"/>
      <c r="B274" s="161">
        <v>263</v>
      </c>
      <c r="C274" s="228" t="s">
        <v>1748</v>
      </c>
      <c r="D274" s="229" t="s">
        <v>1102</v>
      </c>
      <c r="E274" s="159" t="s">
        <v>1816</v>
      </c>
      <c r="F274" s="160" t="s">
        <v>540</v>
      </c>
      <c r="G274" s="161" t="s">
        <v>1609</v>
      </c>
      <c r="H274" s="12" t="s">
        <v>1996</v>
      </c>
    </row>
    <row r="275" spans="1:253" ht="15" hidden="1" customHeight="1" outlineLevel="1" x14ac:dyDescent="0.2">
      <c r="A275" s="261"/>
      <c r="B275" s="161">
        <v>264</v>
      </c>
      <c r="C275" s="228" t="s">
        <v>1377</v>
      </c>
      <c r="D275" s="229" t="s">
        <v>1103</v>
      </c>
      <c r="E275" s="159" t="s">
        <v>541</v>
      </c>
      <c r="F275" s="160" t="s">
        <v>542</v>
      </c>
      <c r="G275" s="161" t="s">
        <v>1610</v>
      </c>
      <c r="H275" s="12" t="s">
        <v>1996</v>
      </c>
    </row>
    <row r="276" spans="1:253" ht="15" hidden="1" customHeight="1" outlineLevel="1" x14ac:dyDescent="0.2">
      <c r="A276" s="261"/>
      <c r="B276" s="161">
        <v>265</v>
      </c>
      <c r="C276" s="228" t="s">
        <v>1421</v>
      </c>
      <c r="D276" s="229" t="s">
        <v>1104</v>
      </c>
      <c r="E276" s="159" t="s">
        <v>543</v>
      </c>
      <c r="F276" s="160" t="s">
        <v>544</v>
      </c>
      <c r="G276" s="161" t="s">
        <v>1611</v>
      </c>
      <c r="H276" s="12" t="s">
        <v>1996</v>
      </c>
    </row>
    <row r="277" spans="1:253" ht="15" hidden="1" customHeight="1" outlineLevel="1" x14ac:dyDescent="0.2">
      <c r="A277" s="224"/>
      <c r="B277" s="161">
        <v>266</v>
      </c>
      <c r="C277" s="228" t="s">
        <v>1355</v>
      </c>
      <c r="D277" s="229" t="s">
        <v>1446</v>
      </c>
      <c r="E277" s="159" t="s">
        <v>545</v>
      </c>
      <c r="F277" s="160" t="s">
        <v>546</v>
      </c>
      <c r="G277" s="161" t="s">
        <v>1612</v>
      </c>
      <c r="H277" s="12" t="s">
        <v>1996</v>
      </c>
    </row>
    <row r="278" spans="1:253" ht="15" hidden="1" customHeight="1" outlineLevel="1" x14ac:dyDescent="0.2">
      <c r="A278" s="224"/>
      <c r="B278" s="161">
        <v>267</v>
      </c>
      <c r="C278" s="228"/>
      <c r="D278" s="229"/>
      <c r="E278" s="159"/>
      <c r="F278" s="162"/>
      <c r="G278" s="161"/>
      <c r="H278" s="12" t="s">
        <v>1996</v>
      </c>
      <c r="R278" s="26"/>
    </row>
    <row r="279" spans="1:253" ht="15" hidden="1" customHeight="1" outlineLevel="1" x14ac:dyDescent="0.2">
      <c r="A279" s="224"/>
      <c r="B279" s="161">
        <v>268</v>
      </c>
      <c r="C279" s="228"/>
      <c r="D279" s="229"/>
      <c r="E279" s="159"/>
      <c r="F279" s="162"/>
      <c r="G279" s="161"/>
      <c r="H279" s="12" t="s">
        <v>1996</v>
      </c>
      <c r="S279" s="8"/>
      <c r="T279" s="4"/>
      <c r="U279" s="5"/>
    </row>
    <row r="280" spans="1:253" ht="15" hidden="1" customHeight="1" x14ac:dyDescent="0.2">
      <c r="A280" s="244"/>
      <c r="B280" s="183">
        <v>269</v>
      </c>
      <c r="C280" s="245"/>
      <c r="D280" s="246"/>
      <c r="E280" s="181"/>
      <c r="F280" s="182"/>
      <c r="G280" s="183"/>
      <c r="H280" s="77"/>
      <c r="Q280" s="5"/>
    </row>
    <row r="281" spans="1:253" ht="15" hidden="1" customHeight="1" collapsed="1" x14ac:dyDescent="0.2">
      <c r="A281" s="230"/>
      <c r="B281" s="186">
        <v>270</v>
      </c>
      <c r="C281" s="231" t="s">
        <v>1322</v>
      </c>
      <c r="D281" s="232" t="s">
        <v>57</v>
      </c>
      <c r="E281" s="163" t="s">
        <v>1847</v>
      </c>
      <c r="F281" s="164" t="s">
        <v>58</v>
      </c>
      <c r="G281" s="165" t="s">
        <v>1613</v>
      </c>
      <c r="H281" s="78" t="s">
        <v>1996</v>
      </c>
      <c r="I281" s="8"/>
      <c r="J281" s="4"/>
      <c r="K281" s="5"/>
      <c r="L281" s="5"/>
      <c r="M281" s="26"/>
      <c r="O281" s="5"/>
      <c r="P281" s="5"/>
      <c r="V281" s="5"/>
      <c r="W281" s="5"/>
      <c r="X281" s="26"/>
      <c r="Y281" s="5"/>
      <c r="Z281" s="5"/>
      <c r="AA281" s="26"/>
      <c r="AB281" s="8"/>
      <c r="AC281" s="4"/>
      <c r="AD281" s="5"/>
      <c r="AE281" s="5"/>
      <c r="AF281" s="5"/>
      <c r="AG281" s="26"/>
      <c r="AH281" s="8"/>
      <c r="AI281" s="4"/>
      <c r="AJ281" s="5"/>
      <c r="AK281" s="5"/>
      <c r="AL281" s="5"/>
      <c r="AM281" s="26"/>
      <c r="AN281" s="8"/>
      <c r="AO281" s="4"/>
      <c r="AP281" s="5"/>
      <c r="AQ281" s="5"/>
      <c r="AR281" s="5"/>
      <c r="AS281" s="26"/>
      <c r="AT281" s="8"/>
      <c r="AU281" s="4"/>
      <c r="AV281" s="5"/>
      <c r="AW281" s="5"/>
      <c r="AX281" s="5"/>
      <c r="AY281" s="26"/>
      <c r="AZ281" s="8"/>
      <c r="BA281" s="4"/>
      <c r="BB281" s="5"/>
      <c r="BC281" s="5"/>
      <c r="BD281" s="5"/>
      <c r="BE281" s="26"/>
      <c r="BF281" s="8"/>
      <c r="BG281" s="4"/>
      <c r="BH281" s="5"/>
      <c r="BI281" s="5"/>
      <c r="BJ281" s="5"/>
      <c r="BK281" s="26"/>
      <c r="BL281" s="8"/>
      <c r="BM281" s="4"/>
      <c r="BN281" s="5"/>
      <c r="BO281" s="5"/>
      <c r="BP281" s="5"/>
      <c r="BQ281" s="26"/>
      <c r="BR281" s="8"/>
      <c r="BS281" s="4"/>
      <c r="BT281" s="5"/>
      <c r="BU281" s="5"/>
      <c r="BV281" s="5"/>
      <c r="BW281" s="26"/>
      <c r="BX281" s="8"/>
      <c r="BY281" s="4"/>
      <c r="BZ281" s="5"/>
      <c r="CA281" s="5"/>
      <c r="CB281" s="5"/>
      <c r="CC281" s="26"/>
      <c r="CD281" s="8"/>
      <c r="CE281" s="4"/>
      <c r="CF281" s="5"/>
      <c r="CG281" s="5"/>
      <c r="CH281" s="5"/>
      <c r="CI281" s="26"/>
      <c r="CJ281" s="8"/>
      <c r="CK281" s="4"/>
      <c r="CL281" s="5"/>
      <c r="CM281" s="5"/>
      <c r="CN281" s="5"/>
      <c r="CO281" s="26"/>
      <c r="CP281" s="8"/>
      <c r="CQ281" s="4"/>
      <c r="CR281" s="5"/>
      <c r="CS281" s="5"/>
      <c r="CT281" s="5"/>
      <c r="CU281" s="26"/>
      <c r="CV281" s="8"/>
      <c r="CW281" s="4"/>
      <c r="CX281" s="5"/>
      <c r="CY281" s="5"/>
      <c r="CZ281" s="5"/>
      <c r="DA281" s="26"/>
      <c r="DB281" s="8"/>
      <c r="DC281" s="4"/>
      <c r="DD281" s="5"/>
      <c r="DE281" s="5"/>
      <c r="DF281" s="5"/>
      <c r="DG281" s="26"/>
      <c r="DH281" s="8"/>
      <c r="DI281" s="4"/>
      <c r="DJ281" s="5"/>
      <c r="DK281" s="5"/>
      <c r="DL281" s="5"/>
      <c r="DM281" s="26"/>
      <c r="DN281" s="8"/>
      <c r="DO281" s="4"/>
      <c r="DP281" s="5"/>
      <c r="DQ281" s="5"/>
      <c r="DR281" s="5"/>
      <c r="DS281" s="26"/>
      <c r="DT281" s="8"/>
      <c r="DU281" s="4"/>
      <c r="DV281" s="5"/>
      <c r="DW281" s="5"/>
      <c r="DX281" s="5"/>
      <c r="DY281" s="26"/>
      <c r="DZ281" s="8"/>
      <c r="EA281" s="4"/>
      <c r="EB281" s="5"/>
      <c r="EC281" s="5"/>
      <c r="ED281" s="5"/>
      <c r="EE281" s="26"/>
      <c r="EF281" s="8"/>
      <c r="EG281" s="4"/>
      <c r="EH281" s="5"/>
      <c r="EI281" s="5"/>
      <c r="EJ281" s="5"/>
      <c r="EK281" s="26"/>
      <c r="EL281" s="8"/>
      <c r="EM281" s="4"/>
      <c r="EN281" s="5"/>
      <c r="EO281" s="5"/>
      <c r="EP281" s="5"/>
      <c r="EQ281" s="26"/>
      <c r="ER281" s="8"/>
      <c r="ES281" s="4"/>
      <c r="ET281" s="5"/>
      <c r="EU281" s="5"/>
      <c r="EV281" s="5"/>
      <c r="EW281" s="26"/>
      <c r="EX281" s="8"/>
      <c r="EY281" s="4"/>
      <c r="EZ281" s="5"/>
      <c r="FA281" s="5"/>
      <c r="FB281" s="5"/>
      <c r="FC281" s="26"/>
      <c r="FD281" s="8"/>
      <c r="FE281" s="4"/>
      <c r="FF281" s="5"/>
      <c r="FG281" s="5"/>
      <c r="FH281" s="5"/>
      <c r="FI281" s="26"/>
      <c r="FJ281" s="8"/>
      <c r="FK281" s="4"/>
      <c r="FL281" s="5"/>
      <c r="FM281" s="5"/>
      <c r="FN281" s="5"/>
      <c r="FO281" s="26"/>
      <c r="FP281" s="8"/>
      <c r="FQ281" s="4"/>
      <c r="FR281" s="5"/>
      <c r="FS281" s="5"/>
      <c r="FT281" s="5"/>
      <c r="FU281" s="26"/>
      <c r="FV281" s="8"/>
      <c r="FW281" s="4"/>
      <c r="FX281" s="5"/>
      <c r="FY281" s="5"/>
      <c r="FZ281" s="5"/>
      <c r="GA281" s="26"/>
      <c r="GB281" s="8"/>
      <c r="GC281" s="4"/>
      <c r="GD281" s="5"/>
      <c r="GE281" s="5"/>
      <c r="GF281" s="5"/>
      <c r="GG281" s="26"/>
      <c r="GH281" s="8"/>
      <c r="GI281" s="4"/>
      <c r="GJ281" s="5"/>
      <c r="GK281" s="5"/>
      <c r="GL281" s="5"/>
      <c r="GM281" s="26"/>
      <c r="GN281" s="8"/>
      <c r="GO281" s="4"/>
      <c r="GP281" s="5"/>
      <c r="GQ281" s="5"/>
      <c r="GR281" s="5"/>
      <c r="GS281" s="26"/>
      <c r="GT281" s="8"/>
      <c r="GU281" s="4"/>
      <c r="GV281" s="5"/>
      <c r="GW281" s="5"/>
      <c r="GX281" s="5"/>
      <c r="GY281" s="26"/>
      <c r="GZ281" s="8"/>
      <c r="HA281" s="4"/>
      <c r="HB281" s="5"/>
      <c r="HC281" s="5"/>
      <c r="HD281" s="5"/>
      <c r="HE281" s="26"/>
      <c r="HF281" s="8"/>
      <c r="HG281" s="4"/>
      <c r="HH281" s="5"/>
      <c r="HI281" s="5"/>
      <c r="HJ281" s="5"/>
      <c r="HK281" s="26"/>
      <c r="HL281" s="8"/>
      <c r="HM281" s="4"/>
      <c r="HN281" s="5"/>
      <c r="HO281" s="5"/>
      <c r="HP281" s="5"/>
      <c r="HQ281" s="26"/>
      <c r="HR281" s="8"/>
      <c r="HS281" s="4"/>
      <c r="HT281" s="5"/>
      <c r="HU281" s="5"/>
      <c r="HV281" s="5"/>
      <c r="HW281" s="26"/>
      <c r="HX281" s="8"/>
      <c r="HY281" s="4"/>
      <c r="HZ281" s="5"/>
      <c r="IA281" s="5"/>
      <c r="IB281" s="5"/>
      <c r="IC281" s="26"/>
      <c r="ID281" s="8"/>
      <c r="IE281" s="4"/>
      <c r="IF281" s="5"/>
      <c r="IG281" s="5"/>
      <c r="IH281" s="5"/>
      <c r="II281" s="26"/>
      <c r="IJ281" s="8"/>
      <c r="IK281" s="4"/>
      <c r="IL281" s="5"/>
      <c r="IM281" s="5"/>
      <c r="IN281" s="5"/>
      <c r="IO281" s="26"/>
      <c r="IP281" s="8"/>
      <c r="IQ281" s="4"/>
      <c r="IR281" s="5"/>
      <c r="IS281" s="5"/>
    </row>
    <row r="282" spans="1:253" ht="15" hidden="1" customHeight="1" outlineLevel="1" x14ac:dyDescent="0.2">
      <c r="A282" s="224"/>
      <c r="B282" s="161">
        <v>271</v>
      </c>
      <c r="C282" s="242" t="s">
        <v>1422</v>
      </c>
      <c r="D282" s="243" t="s">
        <v>1506</v>
      </c>
      <c r="E282" s="179" t="s">
        <v>547</v>
      </c>
      <c r="F282" s="160" t="s">
        <v>548</v>
      </c>
      <c r="G282" s="180" t="s">
        <v>1614</v>
      </c>
      <c r="H282" s="12" t="s">
        <v>1996</v>
      </c>
    </row>
    <row r="283" spans="1:253" ht="15" hidden="1" customHeight="1" outlineLevel="1" x14ac:dyDescent="0.2">
      <c r="A283" s="224"/>
      <c r="B283" s="161">
        <v>272</v>
      </c>
      <c r="C283" s="228" t="s">
        <v>1423</v>
      </c>
      <c r="D283" s="229" t="s">
        <v>1447</v>
      </c>
      <c r="E283" s="159" t="s">
        <v>1848</v>
      </c>
      <c r="F283" s="160" t="s">
        <v>549</v>
      </c>
      <c r="G283" s="161" t="s">
        <v>2009</v>
      </c>
      <c r="H283" s="12" t="s">
        <v>1996</v>
      </c>
    </row>
    <row r="284" spans="1:253" ht="15" hidden="1" customHeight="1" outlineLevel="1" x14ac:dyDescent="0.2">
      <c r="A284" s="224"/>
      <c r="B284" s="161">
        <v>273</v>
      </c>
      <c r="C284" s="228" t="s">
        <v>1298</v>
      </c>
      <c r="D284" s="229" t="s">
        <v>1448</v>
      </c>
      <c r="E284" s="159" t="s">
        <v>550</v>
      </c>
      <c r="F284" s="160" t="s">
        <v>551</v>
      </c>
      <c r="G284" s="161" t="s">
        <v>1615</v>
      </c>
      <c r="H284" s="12" t="s">
        <v>1996</v>
      </c>
    </row>
    <row r="285" spans="1:253" ht="15" hidden="1" customHeight="1" outlineLevel="1" x14ac:dyDescent="0.2">
      <c r="A285" s="224"/>
      <c r="B285" s="161">
        <v>274</v>
      </c>
      <c r="C285" s="228" t="s">
        <v>1229</v>
      </c>
      <c r="D285" s="229" t="s">
        <v>1449</v>
      </c>
      <c r="E285" s="159" t="s">
        <v>552</v>
      </c>
      <c r="F285" s="160" t="s">
        <v>553</v>
      </c>
      <c r="G285" s="161" t="s">
        <v>1616</v>
      </c>
      <c r="H285" s="12" t="s">
        <v>1996</v>
      </c>
    </row>
    <row r="286" spans="1:253" ht="15" hidden="1" customHeight="1" outlineLevel="1" x14ac:dyDescent="0.2">
      <c r="A286" s="224"/>
      <c r="B286" s="161">
        <v>275</v>
      </c>
      <c r="C286" s="228" t="s">
        <v>1231</v>
      </c>
      <c r="D286" s="229" t="s">
        <v>1450</v>
      </c>
      <c r="E286" s="159" t="s">
        <v>554</v>
      </c>
      <c r="F286" s="160" t="s">
        <v>555</v>
      </c>
      <c r="G286" s="161" t="s">
        <v>1617</v>
      </c>
      <c r="H286" s="12" t="s">
        <v>1996</v>
      </c>
    </row>
    <row r="287" spans="1:253" ht="15" hidden="1" customHeight="1" outlineLevel="1" x14ac:dyDescent="0.2">
      <c r="A287" s="224"/>
      <c r="B287" s="161">
        <v>276</v>
      </c>
      <c r="C287" s="228" t="s">
        <v>1230</v>
      </c>
      <c r="D287" s="229" t="s">
        <v>1451</v>
      </c>
      <c r="E287" s="159" t="s">
        <v>556</v>
      </c>
      <c r="F287" s="160" t="s">
        <v>557</v>
      </c>
      <c r="G287" s="161" t="s">
        <v>1618</v>
      </c>
      <c r="H287" s="12" t="s">
        <v>1996</v>
      </c>
    </row>
    <row r="288" spans="1:253" ht="15" hidden="1" customHeight="1" outlineLevel="1" x14ac:dyDescent="0.2">
      <c r="A288" s="224"/>
      <c r="B288" s="161">
        <v>277</v>
      </c>
      <c r="C288" s="228" t="s">
        <v>1232</v>
      </c>
      <c r="D288" s="229" t="s">
        <v>1452</v>
      </c>
      <c r="E288" s="159" t="s">
        <v>558</v>
      </c>
      <c r="F288" s="160" t="s">
        <v>557</v>
      </c>
      <c r="G288" s="161" t="s">
        <v>1619</v>
      </c>
      <c r="H288" s="12" t="s">
        <v>1996</v>
      </c>
    </row>
    <row r="289" spans="1:8" ht="15" hidden="1" customHeight="1" outlineLevel="1" x14ac:dyDescent="0.2">
      <c r="A289" s="224"/>
      <c r="B289" s="161">
        <v>278</v>
      </c>
      <c r="C289" s="228" t="s">
        <v>1233</v>
      </c>
      <c r="D289" s="229" t="s">
        <v>1464</v>
      </c>
      <c r="E289" s="159" t="s">
        <v>559</v>
      </c>
      <c r="F289" s="160" t="s">
        <v>560</v>
      </c>
      <c r="G289" s="161" t="s">
        <v>1620</v>
      </c>
      <c r="H289" s="12" t="s">
        <v>1996</v>
      </c>
    </row>
    <row r="290" spans="1:8" ht="15" hidden="1" customHeight="1" outlineLevel="1" x14ac:dyDescent="0.2">
      <c r="A290" s="224"/>
      <c r="B290" s="161">
        <v>279</v>
      </c>
      <c r="C290" s="228" t="s">
        <v>1424</v>
      </c>
      <c r="D290" s="229" t="s">
        <v>1453</v>
      </c>
      <c r="E290" s="159" t="s">
        <v>561</v>
      </c>
      <c r="F290" s="160" t="s">
        <v>562</v>
      </c>
      <c r="G290" s="161" t="s">
        <v>1621</v>
      </c>
      <c r="H290" s="12" t="s">
        <v>1996</v>
      </c>
    </row>
    <row r="291" spans="1:8" ht="15" hidden="1" customHeight="1" outlineLevel="1" x14ac:dyDescent="0.2">
      <c r="A291" s="224"/>
      <c r="B291" s="161">
        <v>280</v>
      </c>
      <c r="C291" s="228" t="s">
        <v>1917</v>
      </c>
      <c r="D291" s="229" t="s">
        <v>2012</v>
      </c>
      <c r="E291" s="159" t="s">
        <v>563</v>
      </c>
      <c r="F291" s="160" t="s">
        <v>211</v>
      </c>
      <c r="G291" s="161" t="s">
        <v>2014</v>
      </c>
      <c r="H291" s="12" t="s">
        <v>1996</v>
      </c>
    </row>
    <row r="292" spans="1:8" ht="15" hidden="1" customHeight="1" outlineLevel="1" x14ac:dyDescent="0.2">
      <c r="A292" s="224"/>
      <c r="B292" s="161">
        <v>281</v>
      </c>
      <c r="C292" s="228" t="s">
        <v>1918</v>
      </c>
      <c r="D292" s="229" t="s">
        <v>2013</v>
      </c>
      <c r="E292" s="159" t="s">
        <v>564</v>
      </c>
      <c r="F292" s="160" t="s">
        <v>212</v>
      </c>
      <c r="G292" s="161" t="s">
        <v>2015</v>
      </c>
      <c r="H292" s="12" t="s">
        <v>1996</v>
      </c>
    </row>
    <row r="293" spans="1:8" ht="15" hidden="1" customHeight="1" outlineLevel="1" x14ac:dyDescent="0.2">
      <c r="A293" s="224"/>
      <c r="B293" s="161">
        <v>282</v>
      </c>
      <c r="C293" s="228" t="s">
        <v>1323</v>
      </c>
      <c r="D293" s="229" t="s">
        <v>1457</v>
      </c>
      <c r="E293" s="159" t="s">
        <v>565</v>
      </c>
      <c r="F293" s="160" t="s">
        <v>566</v>
      </c>
      <c r="G293" s="161" t="s">
        <v>1622</v>
      </c>
      <c r="H293" s="12" t="s">
        <v>1996</v>
      </c>
    </row>
    <row r="294" spans="1:8" ht="15" hidden="1" customHeight="1" outlineLevel="1" x14ac:dyDescent="0.2">
      <c r="A294" s="224"/>
      <c r="B294" s="161">
        <v>283</v>
      </c>
      <c r="C294" s="228" t="s">
        <v>1324</v>
      </c>
      <c r="D294" s="229" t="s">
        <v>1456</v>
      </c>
      <c r="E294" s="159" t="s">
        <v>567</v>
      </c>
      <c r="F294" s="160" t="s">
        <v>568</v>
      </c>
      <c r="G294" s="161" t="s">
        <v>1623</v>
      </c>
      <c r="H294" s="12" t="s">
        <v>1996</v>
      </c>
    </row>
    <row r="295" spans="1:8" ht="15" hidden="1" customHeight="1" outlineLevel="1" x14ac:dyDescent="0.2">
      <c r="A295" s="224"/>
      <c r="B295" s="161">
        <v>284</v>
      </c>
      <c r="C295" s="228" t="s">
        <v>1305</v>
      </c>
      <c r="D295" s="229" t="s">
        <v>1454</v>
      </c>
      <c r="E295" s="159" t="s">
        <v>569</v>
      </c>
      <c r="F295" s="160" t="s">
        <v>570</v>
      </c>
      <c r="G295" s="161" t="s">
        <v>1624</v>
      </c>
      <c r="H295" s="12" t="s">
        <v>1996</v>
      </c>
    </row>
    <row r="296" spans="1:8" ht="15" hidden="1" customHeight="1" outlineLevel="1" x14ac:dyDescent="0.2">
      <c r="A296" s="224"/>
      <c r="B296" s="161">
        <v>285</v>
      </c>
      <c r="C296" s="228" t="s">
        <v>1273</v>
      </c>
      <c r="D296" s="229" t="s">
        <v>1455</v>
      </c>
      <c r="E296" s="159" t="s">
        <v>571</v>
      </c>
      <c r="F296" s="160" t="s">
        <v>572</v>
      </c>
      <c r="G296" s="161" t="s">
        <v>1625</v>
      </c>
      <c r="H296" s="12" t="s">
        <v>1996</v>
      </c>
    </row>
    <row r="297" spans="1:8" ht="15" hidden="1" customHeight="1" outlineLevel="1" x14ac:dyDescent="0.2">
      <c r="A297" s="224"/>
      <c r="B297" s="161">
        <v>286</v>
      </c>
      <c r="C297" s="228" t="s">
        <v>1325</v>
      </c>
      <c r="D297" s="229" t="s">
        <v>1507</v>
      </c>
      <c r="E297" s="159" t="s">
        <v>573</v>
      </c>
      <c r="F297" s="160" t="s">
        <v>574</v>
      </c>
      <c r="G297" s="161" t="s">
        <v>1626</v>
      </c>
      <c r="H297" s="12" t="s">
        <v>1996</v>
      </c>
    </row>
    <row r="298" spans="1:8" ht="15" hidden="1" customHeight="1" outlineLevel="1" x14ac:dyDescent="0.2">
      <c r="A298" s="224"/>
      <c r="B298" s="161">
        <v>287</v>
      </c>
      <c r="C298" s="228" t="s">
        <v>1328</v>
      </c>
      <c r="D298" s="229" t="s">
        <v>1460</v>
      </c>
      <c r="E298" s="159" t="s">
        <v>1849</v>
      </c>
      <c r="F298" s="160" t="s">
        <v>575</v>
      </c>
      <c r="G298" s="161" t="s">
        <v>1627</v>
      </c>
      <c r="H298" s="12" t="s">
        <v>1996</v>
      </c>
    </row>
    <row r="299" spans="1:8" ht="15" hidden="1" customHeight="1" outlineLevel="1" x14ac:dyDescent="0.2">
      <c r="A299" s="224"/>
      <c r="B299" s="161">
        <v>288</v>
      </c>
      <c r="C299" s="228" t="s">
        <v>1425</v>
      </c>
      <c r="D299" s="229" t="s">
        <v>1458</v>
      </c>
      <c r="E299" s="159" t="s">
        <v>1850</v>
      </c>
      <c r="F299" s="160" t="s">
        <v>576</v>
      </c>
      <c r="G299" s="161" t="s">
        <v>1628</v>
      </c>
      <c r="H299" s="12" t="s">
        <v>1996</v>
      </c>
    </row>
    <row r="300" spans="1:8" ht="15" hidden="1" customHeight="1" outlineLevel="1" x14ac:dyDescent="0.2">
      <c r="A300" s="224"/>
      <c r="B300" s="161">
        <v>289</v>
      </c>
      <c r="C300" s="228" t="s">
        <v>1426</v>
      </c>
      <c r="D300" s="229" t="s">
        <v>1459</v>
      </c>
      <c r="E300" s="159" t="s">
        <v>1851</v>
      </c>
      <c r="F300" s="160" t="s">
        <v>577</v>
      </c>
      <c r="G300" s="161" t="s">
        <v>1629</v>
      </c>
      <c r="H300" s="12" t="s">
        <v>1996</v>
      </c>
    </row>
    <row r="301" spans="1:8" ht="15" hidden="1" customHeight="1" outlineLevel="1" x14ac:dyDescent="0.2">
      <c r="A301" s="224"/>
      <c r="B301" s="161">
        <v>290</v>
      </c>
      <c r="C301" s="228" t="s">
        <v>1274</v>
      </c>
      <c r="D301" s="229" t="s">
        <v>1461</v>
      </c>
      <c r="E301" s="159" t="s">
        <v>578</v>
      </c>
      <c r="F301" s="160" t="s">
        <v>579</v>
      </c>
      <c r="G301" s="161" t="s">
        <v>1630</v>
      </c>
      <c r="H301" s="12" t="s">
        <v>1996</v>
      </c>
    </row>
    <row r="302" spans="1:8" ht="15" hidden="1" customHeight="1" outlineLevel="1" x14ac:dyDescent="0.2">
      <c r="A302" s="224"/>
      <c r="B302" s="161">
        <v>291</v>
      </c>
      <c r="C302" s="228" t="s">
        <v>1427</v>
      </c>
      <c r="D302" s="229" t="s">
        <v>1462</v>
      </c>
      <c r="E302" s="159" t="s">
        <v>580</v>
      </c>
      <c r="F302" s="160" t="s">
        <v>581</v>
      </c>
      <c r="G302" s="161" t="s">
        <v>1631</v>
      </c>
      <c r="H302" s="12" t="s">
        <v>1996</v>
      </c>
    </row>
    <row r="303" spans="1:8" ht="15" hidden="1" customHeight="1" outlineLevel="1" x14ac:dyDescent="0.2">
      <c r="A303" s="224"/>
      <c r="B303" s="161">
        <v>292</v>
      </c>
      <c r="C303" s="228" t="s">
        <v>1275</v>
      </c>
      <c r="D303" s="229" t="s">
        <v>1463</v>
      </c>
      <c r="E303" s="159" t="s">
        <v>582</v>
      </c>
      <c r="F303" s="160" t="s">
        <v>583</v>
      </c>
      <c r="G303" s="161" t="s">
        <v>1632</v>
      </c>
      <c r="H303" s="12" t="s">
        <v>1996</v>
      </c>
    </row>
    <row r="304" spans="1:8" ht="15" hidden="1" customHeight="1" outlineLevel="1" x14ac:dyDescent="0.2">
      <c r="A304" s="224"/>
      <c r="B304" s="161">
        <v>293</v>
      </c>
      <c r="C304" s="228" t="s">
        <v>1329</v>
      </c>
      <c r="D304" s="229" t="s">
        <v>1312</v>
      </c>
      <c r="E304" s="159" t="s">
        <v>1852</v>
      </c>
      <c r="F304" s="160" t="s">
        <v>584</v>
      </c>
      <c r="G304" s="161" t="s">
        <v>1633</v>
      </c>
      <c r="H304" s="12" t="s">
        <v>1996</v>
      </c>
    </row>
    <row r="305" spans="1:253" ht="15" hidden="1" customHeight="1" outlineLevel="1" x14ac:dyDescent="0.2">
      <c r="A305" s="224"/>
      <c r="B305" s="161">
        <v>294</v>
      </c>
      <c r="C305" s="228" t="s">
        <v>1330</v>
      </c>
      <c r="D305" s="229" t="s">
        <v>1508</v>
      </c>
      <c r="E305" s="159" t="s">
        <v>1853</v>
      </c>
      <c r="F305" s="160" t="s">
        <v>585</v>
      </c>
      <c r="G305" s="161" t="s">
        <v>1634</v>
      </c>
      <c r="H305" s="12" t="s">
        <v>1996</v>
      </c>
    </row>
    <row r="306" spans="1:253" ht="15" hidden="1" customHeight="1" outlineLevel="1" x14ac:dyDescent="0.2">
      <c r="A306" s="224"/>
      <c r="B306" s="161">
        <v>295</v>
      </c>
      <c r="C306" s="228" t="s">
        <v>1428</v>
      </c>
      <c r="D306" s="229" t="s">
        <v>1465</v>
      </c>
      <c r="E306" s="159" t="s">
        <v>586</v>
      </c>
      <c r="F306" s="160" t="s">
        <v>587</v>
      </c>
      <c r="G306" s="161" t="s">
        <v>1635</v>
      </c>
      <c r="H306" s="12" t="s">
        <v>1996</v>
      </c>
    </row>
    <row r="307" spans="1:253" ht="15" hidden="1" customHeight="1" outlineLevel="1" x14ac:dyDescent="0.2">
      <c r="A307" s="224"/>
      <c r="B307" s="161">
        <v>296</v>
      </c>
      <c r="C307" s="228" t="s">
        <v>1429</v>
      </c>
      <c r="D307" s="229" t="s">
        <v>1467</v>
      </c>
      <c r="E307" s="159" t="s">
        <v>1854</v>
      </c>
      <c r="F307" s="160" t="s">
        <v>588</v>
      </c>
      <c r="G307" s="161" t="s">
        <v>1636</v>
      </c>
      <c r="H307" s="12" t="s">
        <v>1996</v>
      </c>
    </row>
    <row r="308" spans="1:253" ht="15" hidden="1" customHeight="1" outlineLevel="1" x14ac:dyDescent="0.2">
      <c r="A308" s="224"/>
      <c r="B308" s="161">
        <v>297</v>
      </c>
      <c r="C308" s="228" t="s">
        <v>1375</v>
      </c>
      <c r="D308" s="229" t="s">
        <v>1509</v>
      </c>
      <c r="E308" s="159" t="s">
        <v>589</v>
      </c>
      <c r="F308" s="160" t="s">
        <v>590</v>
      </c>
      <c r="G308" s="161" t="s">
        <v>1637</v>
      </c>
      <c r="H308" s="12" t="s">
        <v>1996</v>
      </c>
    </row>
    <row r="309" spans="1:253" ht="15" hidden="1" customHeight="1" outlineLevel="1" x14ac:dyDescent="0.2">
      <c r="A309" s="224"/>
      <c r="B309" s="161">
        <v>298</v>
      </c>
      <c r="C309" s="228" t="s">
        <v>1376</v>
      </c>
      <c r="D309" s="229" t="s">
        <v>1510</v>
      </c>
      <c r="E309" s="159" t="s">
        <v>591</v>
      </c>
      <c r="F309" s="160" t="s">
        <v>592</v>
      </c>
      <c r="G309" s="161" t="s">
        <v>1638</v>
      </c>
      <c r="H309" s="12" t="s">
        <v>1996</v>
      </c>
    </row>
    <row r="310" spans="1:253" ht="15" hidden="1" customHeight="1" outlineLevel="1" x14ac:dyDescent="0.2">
      <c r="A310" s="224"/>
      <c r="B310" s="161">
        <v>299</v>
      </c>
      <c r="C310" s="228" t="s">
        <v>1838</v>
      </c>
      <c r="D310" s="229" t="s">
        <v>837</v>
      </c>
      <c r="E310" s="159" t="s">
        <v>593</v>
      </c>
      <c r="F310" s="160" t="s">
        <v>594</v>
      </c>
      <c r="G310" s="161" t="s">
        <v>1639</v>
      </c>
      <c r="H310" s="12" t="s">
        <v>1996</v>
      </c>
    </row>
    <row r="311" spans="1:253" ht="15" hidden="1" customHeight="1" outlineLevel="1" x14ac:dyDescent="0.2">
      <c r="A311" s="224"/>
      <c r="B311" s="161">
        <v>300</v>
      </c>
      <c r="C311" s="228" t="s">
        <v>1331</v>
      </c>
      <c r="D311" s="229" t="s">
        <v>1511</v>
      </c>
      <c r="E311" s="159" t="s">
        <v>595</v>
      </c>
      <c r="F311" s="160" t="s">
        <v>596</v>
      </c>
      <c r="G311" s="161" t="s">
        <v>1640</v>
      </c>
      <c r="H311" s="12" t="s">
        <v>1996</v>
      </c>
    </row>
    <row r="312" spans="1:253" ht="15" hidden="1" customHeight="1" outlineLevel="1" x14ac:dyDescent="0.2">
      <c r="A312" s="224"/>
      <c r="B312" s="161">
        <v>301</v>
      </c>
      <c r="C312" s="242"/>
      <c r="D312" s="243"/>
      <c r="E312" s="159"/>
      <c r="F312" s="162"/>
      <c r="G312" s="161"/>
      <c r="H312" s="12" t="s">
        <v>1996</v>
      </c>
    </row>
    <row r="313" spans="1:253" ht="15" hidden="1" customHeight="1" outlineLevel="1" x14ac:dyDescent="0.2">
      <c r="A313" s="224"/>
      <c r="B313" s="161">
        <v>302</v>
      </c>
      <c r="C313" s="242"/>
      <c r="D313" s="243"/>
      <c r="E313" s="159"/>
      <c r="F313" s="162"/>
      <c r="G313" s="161"/>
      <c r="H313" s="12" t="s">
        <v>1996</v>
      </c>
      <c r="R313" s="26"/>
    </row>
    <row r="314" spans="1:253" ht="15" hidden="1" customHeight="1" outlineLevel="1" x14ac:dyDescent="0.2">
      <c r="A314" s="224"/>
      <c r="B314" s="161">
        <v>303</v>
      </c>
      <c r="C314" s="228"/>
      <c r="D314" s="229"/>
      <c r="E314" s="159"/>
      <c r="F314" s="162"/>
      <c r="G314" s="161"/>
      <c r="H314" s="12" t="s">
        <v>1996</v>
      </c>
      <c r="S314" s="8"/>
      <c r="T314" s="4"/>
      <c r="U314" s="5"/>
    </row>
    <row r="315" spans="1:253" ht="15" hidden="1" customHeight="1" x14ac:dyDescent="0.2">
      <c r="A315" s="244"/>
      <c r="B315" s="183">
        <v>304</v>
      </c>
      <c r="C315" s="245"/>
      <c r="D315" s="246"/>
      <c r="E315" s="181"/>
      <c r="F315" s="182"/>
      <c r="G315" s="183"/>
      <c r="H315" s="77"/>
      <c r="Q315" s="5"/>
    </row>
    <row r="316" spans="1:253" ht="15" hidden="1" customHeight="1" collapsed="1" x14ac:dyDescent="0.2">
      <c r="A316" s="230"/>
      <c r="B316" s="186">
        <v>305</v>
      </c>
      <c r="C316" s="231" t="s">
        <v>1244</v>
      </c>
      <c r="D316" s="232" t="s">
        <v>2042</v>
      </c>
      <c r="E316" s="163" t="s">
        <v>597</v>
      </c>
      <c r="F316" s="184" t="s">
        <v>598</v>
      </c>
      <c r="G316" s="165" t="s">
        <v>1641</v>
      </c>
      <c r="H316" s="78" t="s">
        <v>1996</v>
      </c>
      <c r="I316" s="8"/>
      <c r="J316" s="4"/>
      <c r="K316" s="5"/>
      <c r="L316" s="5"/>
      <c r="M316" s="26"/>
      <c r="O316" s="5"/>
      <c r="P316" s="5"/>
      <c r="V316" s="5"/>
      <c r="W316" s="5"/>
      <c r="X316" s="26"/>
      <c r="Y316" s="5"/>
      <c r="Z316" s="5"/>
      <c r="AA316" s="26"/>
      <c r="AB316" s="8"/>
      <c r="AC316" s="4"/>
      <c r="AD316" s="5"/>
      <c r="AE316" s="5"/>
      <c r="AF316" s="5"/>
      <c r="AG316" s="26"/>
      <c r="AH316" s="8"/>
      <c r="AI316" s="4"/>
      <c r="AJ316" s="5"/>
      <c r="AK316" s="5"/>
      <c r="AL316" s="5"/>
      <c r="AM316" s="26"/>
      <c r="AN316" s="8"/>
      <c r="AO316" s="4"/>
      <c r="AP316" s="5"/>
      <c r="AQ316" s="5"/>
      <c r="AR316" s="5"/>
      <c r="AS316" s="26"/>
      <c r="AT316" s="8"/>
      <c r="AU316" s="4"/>
      <c r="AV316" s="5"/>
      <c r="AW316" s="5"/>
      <c r="AX316" s="5"/>
      <c r="AY316" s="26"/>
      <c r="AZ316" s="8"/>
      <c r="BA316" s="4"/>
      <c r="BB316" s="5"/>
      <c r="BC316" s="5"/>
      <c r="BD316" s="5"/>
      <c r="BE316" s="26"/>
      <c r="BF316" s="8"/>
      <c r="BG316" s="4"/>
      <c r="BH316" s="5"/>
      <c r="BI316" s="5"/>
      <c r="BJ316" s="5"/>
      <c r="BK316" s="26"/>
      <c r="BL316" s="8"/>
      <c r="BM316" s="4"/>
      <c r="BN316" s="5"/>
      <c r="BO316" s="5"/>
      <c r="BP316" s="5"/>
      <c r="BQ316" s="26"/>
      <c r="BR316" s="8"/>
      <c r="BS316" s="4"/>
      <c r="BT316" s="5"/>
      <c r="BU316" s="5"/>
      <c r="BV316" s="5"/>
      <c r="BW316" s="26"/>
      <c r="BX316" s="8"/>
      <c r="BY316" s="4"/>
      <c r="BZ316" s="5"/>
      <c r="CA316" s="5"/>
      <c r="CB316" s="5"/>
      <c r="CC316" s="26"/>
      <c r="CD316" s="8"/>
      <c r="CE316" s="4"/>
      <c r="CF316" s="5"/>
      <c r="CG316" s="5"/>
      <c r="CH316" s="5"/>
      <c r="CI316" s="26"/>
      <c r="CJ316" s="8"/>
      <c r="CK316" s="4"/>
      <c r="CL316" s="5"/>
      <c r="CM316" s="5"/>
      <c r="CN316" s="5"/>
      <c r="CO316" s="26"/>
      <c r="CP316" s="8"/>
      <c r="CQ316" s="4"/>
      <c r="CR316" s="5"/>
      <c r="CS316" s="5"/>
      <c r="CT316" s="5"/>
      <c r="CU316" s="26"/>
      <c r="CV316" s="8"/>
      <c r="CW316" s="4"/>
      <c r="CX316" s="5"/>
      <c r="CY316" s="5"/>
      <c r="CZ316" s="5"/>
      <c r="DA316" s="26"/>
      <c r="DB316" s="8"/>
      <c r="DC316" s="4"/>
      <c r="DD316" s="5"/>
      <c r="DE316" s="5"/>
      <c r="DF316" s="5"/>
      <c r="DG316" s="26"/>
      <c r="DH316" s="8"/>
      <c r="DI316" s="4"/>
      <c r="DJ316" s="5"/>
      <c r="DK316" s="5"/>
      <c r="DL316" s="5"/>
      <c r="DM316" s="26"/>
      <c r="DN316" s="8"/>
      <c r="DO316" s="4"/>
      <c r="DP316" s="5"/>
      <c r="DQ316" s="5"/>
      <c r="DR316" s="5"/>
      <c r="DS316" s="26"/>
      <c r="DT316" s="8"/>
      <c r="DU316" s="4"/>
      <c r="DV316" s="5"/>
      <c r="DW316" s="5"/>
      <c r="DX316" s="5"/>
      <c r="DY316" s="26"/>
      <c r="DZ316" s="8"/>
      <c r="EA316" s="4"/>
      <c r="EB316" s="5"/>
      <c r="EC316" s="5"/>
      <c r="ED316" s="5"/>
      <c r="EE316" s="26"/>
      <c r="EF316" s="8"/>
      <c r="EG316" s="4"/>
      <c r="EH316" s="5"/>
      <c r="EI316" s="5"/>
      <c r="EJ316" s="5"/>
      <c r="EK316" s="26"/>
      <c r="EL316" s="8"/>
      <c r="EM316" s="4"/>
      <c r="EN316" s="5"/>
      <c r="EO316" s="5"/>
      <c r="EP316" s="5"/>
      <c r="EQ316" s="26"/>
      <c r="ER316" s="8"/>
      <c r="ES316" s="4"/>
      <c r="ET316" s="5"/>
      <c r="EU316" s="5"/>
      <c r="EV316" s="5"/>
      <c r="EW316" s="26"/>
      <c r="EX316" s="8"/>
      <c r="EY316" s="4"/>
      <c r="EZ316" s="5"/>
      <c r="FA316" s="5"/>
      <c r="FB316" s="5"/>
      <c r="FC316" s="26"/>
      <c r="FD316" s="8"/>
      <c r="FE316" s="4"/>
      <c r="FF316" s="5"/>
      <c r="FG316" s="5"/>
      <c r="FH316" s="5"/>
      <c r="FI316" s="26"/>
      <c r="FJ316" s="8"/>
      <c r="FK316" s="4"/>
      <c r="FL316" s="5"/>
      <c r="FM316" s="5"/>
      <c r="FN316" s="5"/>
      <c r="FO316" s="26"/>
      <c r="FP316" s="8"/>
      <c r="FQ316" s="4"/>
      <c r="FR316" s="5"/>
      <c r="FS316" s="5"/>
      <c r="FT316" s="5"/>
      <c r="FU316" s="26"/>
      <c r="FV316" s="8"/>
      <c r="FW316" s="4"/>
      <c r="FX316" s="5"/>
      <c r="FY316" s="5"/>
      <c r="FZ316" s="5"/>
      <c r="GA316" s="26"/>
      <c r="GB316" s="8"/>
      <c r="GC316" s="4"/>
      <c r="GD316" s="5"/>
      <c r="GE316" s="5"/>
      <c r="GF316" s="5"/>
      <c r="GG316" s="26"/>
      <c r="GH316" s="8"/>
      <c r="GI316" s="4"/>
      <c r="GJ316" s="5"/>
      <c r="GK316" s="5"/>
      <c r="GL316" s="5"/>
      <c r="GM316" s="26"/>
      <c r="GN316" s="8"/>
      <c r="GO316" s="4"/>
      <c r="GP316" s="5"/>
      <c r="GQ316" s="5"/>
      <c r="GR316" s="5"/>
      <c r="GS316" s="26"/>
      <c r="GT316" s="8"/>
      <c r="GU316" s="4"/>
      <c r="GV316" s="5"/>
      <c r="GW316" s="5"/>
      <c r="GX316" s="5"/>
      <c r="GY316" s="26"/>
      <c r="GZ316" s="8"/>
      <c r="HA316" s="4"/>
      <c r="HB316" s="5"/>
      <c r="HC316" s="5"/>
      <c r="HD316" s="5"/>
      <c r="HE316" s="26"/>
      <c r="HF316" s="8"/>
      <c r="HG316" s="4"/>
      <c r="HH316" s="5"/>
      <c r="HI316" s="5"/>
      <c r="HJ316" s="5"/>
      <c r="HK316" s="26"/>
      <c r="HL316" s="8"/>
      <c r="HM316" s="4"/>
      <c r="HN316" s="5"/>
      <c r="HO316" s="5"/>
      <c r="HP316" s="5"/>
      <c r="HQ316" s="26"/>
      <c r="HR316" s="8"/>
      <c r="HS316" s="4"/>
      <c r="HT316" s="5"/>
      <c r="HU316" s="5"/>
      <c r="HV316" s="5"/>
      <c r="HW316" s="26"/>
      <c r="HX316" s="8"/>
      <c r="HY316" s="4"/>
      <c r="HZ316" s="5"/>
      <c r="IA316" s="5"/>
      <c r="IB316" s="5"/>
      <c r="IC316" s="26"/>
      <c r="ID316" s="8"/>
      <c r="IE316" s="4"/>
      <c r="IF316" s="5"/>
      <c r="IG316" s="5"/>
      <c r="IH316" s="5"/>
      <c r="II316" s="26"/>
      <c r="IJ316" s="8"/>
      <c r="IK316" s="4"/>
      <c r="IL316" s="5"/>
      <c r="IM316" s="5"/>
      <c r="IN316" s="5"/>
      <c r="IO316" s="26"/>
      <c r="IP316" s="8"/>
      <c r="IQ316" s="4"/>
      <c r="IR316" s="5"/>
      <c r="IS316" s="5"/>
    </row>
    <row r="317" spans="1:253" ht="15" hidden="1" customHeight="1" outlineLevel="1" x14ac:dyDescent="0.2">
      <c r="A317" s="224"/>
      <c r="B317" s="161">
        <v>306</v>
      </c>
      <c r="C317" s="228" t="s">
        <v>1238</v>
      </c>
      <c r="D317" s="229" t="s">
        <v>1512</v>
      </c>
      <c r="E317" s="159" t="s">
        <v>599</v>
      </c>
      <c r="F317" s="160" t="s">
        <v>594</v>
      </c>
      <c r="G317" s="161" t="s">
        <v>1642</v>
      </c>
      <c r="H317" s="12" t="s">
        <v>1996</v>
      </c>
    </row>
    <row r="318" spans="1:253" ht="15" hidden="1" customHeight="1" outlineLevel="1" x14ac:dyDescent="0.2">
      <c r="A318" s="224"/>
      <c r="B318" s="161">
        <v>307</v>
      </c>
      <c r="C318" s="228" t="s">
        <v>1236</v>
      </c>
      <c r="D318" s="229" t="s">
        <v>2041</v>
      </c>
      <c r="E318" s="159" t="s">
        <v>600</v>
      </c>
      <c r="F318" s="160" t="s">
        <v>601</v>
      </c>
      <c r="G318" s="161" t="s">
        <v>1643</v>
      </c>
      <c r="H318" s="12" t="s">
        <v>1996</v>
      </c>
    </row>
    <row r="319" spans="1:253" ht="15" hidden="1" customHeight="1" outlineLevel="1" x14ac:dyDescent="0.2">
      <c r="A319" s="224"/>
      <c r="B319" s="161">
        <v>308</v>
      </c>
      <c r="C319" s="228" t="s">
        <v>1239</v>
      </c>
      <c r="D319" s="229" t="s">
        <v>2040</v>
      </c>
      <c r="E319" s="159" t="s">
        <v>1855</v>
      </c>
      <c r="F319" s="160" t="s">
        <v>602</v>
      </c>
      <c r="G319" s="161" t="s">
        <v>1644</v>
      </c>
      <c r="H319" s="12" t="s">
        <v>1996</v>
      </c>
    </row>
    <row r="320" spans="1:253" ht="15" hidden="1" customHeight="1" outlineLevel="1" x14ac:dyDescent="0.2">
      <c r="A320" s="224"/>
      <c r="B320" s="161">
        <v>309</v>
      </c>
      <c r="C320" s="228" t="s">
        <v>1237</v>
      </c>
      <c r="D320" s="229" t="s">
        <v>2039</v>
      </c>
      <c r="E320" s="159" t="s">
        <v>603</v>
      </c>
      <c r="F320" s="160" t="s">
        <v>604</v>
      </c>
      <c r="G320" s="161" t="s">
        <v>1645</v>
      </c>
      <c r="H320" s="12" t="s">
        <v>1996</v>
      </c>
    </row>
    <row r="321" spans="1:8" ht="15" hidden="1" customHeight="1" outlineLevel="1" x14ac:dyDescent="0.2">
      <c r="A321" s="224"/>
      <c r="B321" s="161">
        <v>310</v>
      </c>
      <c r="C321" s="228" t="s">
        <v>1240</v>
      </c>
      <c r="D321" s="229" t="s">
        <v>2038</v>
      </c>
      <c r="E321" s="159" t="s">
        <v>605</v>
      </c>
      <c r="F321" s="160" t="s">
        <v>606</v>
      </c>
      <c r="G321" s="161" t="s">
        <v>1646</v>
      </c>
      <c r="H321" s="12" t="s">
        <v>1996</v>
      </c>
    </row>
    <row r="322" spans="1:8" ht="15" hidden="1" customHeight="1" outlineLevel="1" x14ac:dyDescent="0.2">
      <c r="A322" s="224"/>
      <c r="B322" s="161">
        <v>311</v>
      </c>
      <c r="C322" s="228" t="s">
        <v>1242</v>
      </c>
      <c r="D322" s="229" t="s">
        <v>2037</v>
      </c>
      <c r="E322" s="159" t="s">
        <v>607</v>
      </c>
      <c r="F322" s="160" t="s">
        <v>608</v>
      </c>
      <c r="G322" s="161" t="s">
        <v>1647</v>
      </c>
      <c r="H322" s="12" t="s">
        <v>1996</v>
      </c>
    </row>
    <row r="323" spans="1:8" ht="15" hidden="1" customHeight="1" outlineLevel="1" x14ac:dyDescent="0.2">
      <c r="A323" s="224"/>
      <c r="B323" s="161">
        <v>312</v>
      </c>
      <c r="C323" s="228" t="s">
        <v>1243</v>
      </c>
      <c r="D323" s="229" t="s">
        <v>2036</v>
      </c>
      <c r="E323" s="159" t="s">
        <v>609</v>
      </c>
      <c r="F323" s="160" t="s">
        <v>610</v>
      </c>
      <c r="G323" s="161" t="s">
        <v>1648</v>
      </c>
      <c r="H323" s="12" t="s">
        <v>1996</v>
      </c>
    </row>
    <row r="324" spans="1:8" ht="15" hidden="1" customHeight="1" outlineLevel="1" x14ac:dyDescent="0.2">
      <c r="A324" s="224"/>
      <c r="B324" s="161">
        <v>313</v>
      </c>
      <c r="C324" s="228" t="s">
        <v>1241</v>
      </c>
      <c r="D324" s="229" t="s">
        <v>2033</v>
      </c>
      <c r="E324" s="159" t="s">
        <v>605</v>
      </c>
      <c r="F324" s="160" t="s">
        <v>611</v>
      </c>
      <c r="G324" s="161" t="s">
        <v>1649</v>
      </c>
      <c r="H324" s="12" t="s">
        <v>1996</v>
      </c>
    </row>
    <row r="325" spans="1:8" ht="15" hidden="1" customHeight="1" outlineLevel="1" x14ac:dyDescent="0.2">
      <c r="A325" s="224"/>
      <c r="B325" s="161">
        <v>314</v>
      </c>
      <c r="C325" s="228" t="s">
        <v>1247</v>
      </c>
      <c r="D325" s="229" t="s">
        <v>2007</v>
      </c>
      <c r="E325" s="159" t="s">
        <v>1856</v>
      </c>
      <c r="F325" s="160" t="s">
        <v>2010</v>
      </c>
      <c r="G325" s="161" t="s">
        <v>2010</v>
      </c>
      <c r="H325" s="12" t="s">
        <v>1996</v>
      </c>
    </row>
    <row r="326" spans="1:8" ht="15" hidden="1" customHeight="1" outlineLevel="1" x14ac:dyDescent="0.2">
      <c r="A326" s="224"/>
      <c r="B326" s="161">
        <v>315</v>
      </c>
      <c r="C326" s="228" t="s">
        <v>1248</v>
      </c>
      <c r="D326" s="229" t="s">
        <v>2008</v>
      </c>
      <c r="E326" s="159" t="s">
        <v>1857</v>
      </c>
      <c r="F326" s="160" t="s">
        <v>2011</v>
      </c>
      <c r="G326" s="161" t="s">
        <v>2011</v>
      </c>
      <c r="H326" s="12" t="s">
        <v>1996</v>
      </c>
    </row>
    <row r="327" spans="1:8" ht="15" hidden="1" customHeight="1" outlineLevel="1" x14ac:dyDescent="0.2">
      <c r="A327" s="224"/>
      <c r="B327" s="161">
        <v>316</v>
      </c>
      <c r="C327" s="228" t="s">
        <v>1245</v>
      </c>
      <c r="D327" s="229" t="s">
        <v>2035</v>
      </c>
      <c r="E327" s="159" t="s">
        <v>1858</v>
      </c>
      <c r="F327" s="160" t="s">
        <v>598</v>
      </c>
      <c r="G327" s="161" t="s">
        <v>1650</v>
      </c>
      <c r="H327" s="12" t="s">
        <v>1996</v>
      </c>
    </row>
    <row r="328" spans="1:8" ht="15" hidden="1" customHeight="1" outlineLevel="1" x14ac:dyDescent="0.2">
      <c r="A328" s="224"/>
      <c r="B328" s="161">
        <v>317</v>
      </c>
      <c r="C328" s="228" t="s">
        <v>1246</v>
      </c>
      <c r="D328" s="229" t="s">
        <v>2034</v>
      </c>
      <c r="E328" s="159" t="s">
        <v>1859</v>
      </c>
      <c r="F328" s="160" t="s">
        <v>612</v>
      </c>
      <c r="G328" s="161" t="s">
        <v>1651</v>
      </c>
      <c r="H328" s="12" t="s">
        <v>1996</v>
      </c>
    </row>
    <row r="329" spans="1:8" ht="15" hidden="1" customHeight="1" outlineLevel="1" x14ac:dyDescent="0.2">
      <c r="A329" s="224"/>
      <c r="B329" s="161">
        <v>318</v>
      </c>
      <c r="C329" s="228" t="s">
        <v>1254</v>
      </c>
      <c r="D329" s="229" t="s">
        <v>1741</v>
      </c>
      <c r="E329" s="159" t="s">
        <v>613</v>
      </c>
      <c r="F329" s="160" t="s">
        <v>614</v>
      </c>
      <c r="G329" s="161" t="s">
        <v>1652</v>
      </c>
      <c r="H329" s="12" t="s">
        <v>1996</v>
      </c>
    </row>
    <row r="330" spans="1:8" ht="15" hidden="1" customHeight="1" outlineLevel="1" x14ac:dyDescent="0.2">
      <c r="A330" s="224"/>
      <c r="B330" s="161">
        <v>319</v>
      </c>
      <c r="C330" s="228" t="s">
        <v>1431</v>
      </c>
      <c r="D330" s="229" t="s">
        <v>1742</v>
      </c>
      <c r="E330" s="159" t="s">
        <v>615</v>
      </c>
      <c r="F330" s="160" t="s">
        <v>616</v>
      </c>
      <c r="G330" s="161" t="s">
        <v>1653</v>
      </c>
      <c r="H330" s="12" t="s">
        <v>1996</v>
      </c>
    </row>
    <row r="331" spans="1:8" ht="15" hidden="1" customHeight="1" outlineLevel="1" x14ac:dyDescent="0.2">
      <c r="A331" s="224"/>
      <c r="B331" s="161">
        <v>320</v>
      </c>
      <c r="C331" s="228" t="s">
        <v>838</v>
      </c>
      <c r="D331" s="229" t="s">
        <v>839</v>
      </c>
      <c r="E331" s="159" t="s">
        <v>617</v>
      </c>
      <c r="F331" s="160" t="s">
        <v>618</v>
      </c>
      <c r="G331" s="161" t="s">
        <v>619</v>
      </c>
      <c r="H331" s="12" t="s">
        <v>1996</v>
      </c>
    </row>
    <row r="332" spans="1:8" ht="15" hidden="1" customHeight="1" outlineLevel="1" x14ac:dyDescent="0.2">
      <c r="A332" s="224"/>
      <c r="B332" s="161">
        <v>321</v>
      </c>
      <c r="C332" s="228" t="s">
        <v>840</v>
      </c>
      <c r="D332" s="229" t="s">
        <v>841</v>
      </c>
      <c r="E332" s="159" t="s">
        <v>620</v>
      </c>
      <c r="F332" s="160" t="s">
        <v>621</v>
      </c>
      <c r="G332" s="161" t="s">
        <v>622</v>
      </c>
      <c r="H332" s="12" t="s">
        <v>1996</v>
      </c>
    </row>
    <row r="333" spans="1:8" ht="15" hidden="1" customHeight="1" outlineLevel="1" x14ac:dyDescent="0.2">
      <c r="A333" s="224"/>
      <c r="B333" s="161">
        <v>322</v>
      </c>
      <c r="C333" s="228" t="s">
        <v>842</v>
      </c>
      <c r="D333" s="229" t="s">
        <v>2033</v>
      </c>
      <c r="E333" s="159" t="s">
        <v>605</v>
      </c>
      <c r="F333" s="160" t="s">
        <v>611</v>
      </c>
      <c r="G333" s="161" t="s">
        <v>623</v>
      </c>
      <c r="H333" s="12" t="s">
        <v>1996</v>
      </c>
    </row>
    <row r="334" spans="1:8" ht="15" hidden="1" customHeight="1" outlineLevel="1" x14ac:dyDescent="0.2">
      <c r="A334" s="224"/>
      <c r="B334" s="161">
        <v>323</v>
      </c>
      <c r="C334" s="228" t="s">
        <v>843</v>
      </c>
      <c r="D334" s="229" t="s">
        <v>844</v>
      </c>
      <c r="E334" s="159" t="s">
        <v>624</v>
      </c>
      <c r="F334" s="160" t="s">
        <v>625</v>
      </c>
      <c r="G334" s="161" t="s">
        <v>626</v>
      </c>
      <c r="H334" s="12" t="s">
        <v>1996</v>
      </c>
    </row>
    <row r="335" spans="1:8" ht="15" hidden="1" customHeight="1" outlineLevel="1" x14ac:dyDescent="0.2">
      <c r="A335" s="224"/>
      <c r="B335" s="161">
        <v>324</v>
      </c>
      <c r="C335" s="228" t="s">
        <v>1469</v>
      </c>
      <c r="D335" s="229" t="s">
        <v>2032</v>
      </c>
      <c r="E335" s="159" t="s">
        <v>1863</v>
      </c>
      <c r="F335" s="160" t="s">
        <v>627</v>
      </c>
      <c r="G335" s="161" t="s">
        <v>1654</v>
      </c>
      <c r="H335" s="12" t="s">
        <v>1996</v>
      </c>
    </row>
    <row r="336" spans="1:8" ht="15" hidden="1" customHeight="1" outlineLevel="1" x14ac:dyDescent="0.2">
      <c r="A336" s="224"/>
      <c r="B336" s="161">
        <v>325</v>
      </c>
      <c r="C336" s="228" t="s">
        <v>1223</v>
      </c>
      <c r="D336" s="229" t="s">
        <v>2031</v>
      </c>
      <c r="E336" s="159" t="s">
        <v>628</v>
      </c>
      <c r="F336" s="160" t="s">
        <v>629</v>
      </c>
      <c r="G336" s="161" t="s">
        <v>1223</v>
      </c>
      <c r="H336" s="12" t="s">
        <v>1996</v>
      </c>
    </row>
    <row r="337" spans="1:253" ht="15" hidden="1" customHeight="1" outlineLevel="1" x14ac:dyDescent="0.2">
      <c r="A337" s="224"/>
      <c r="B337" s="161">
        <v>326</v>
      </c>
      <c r="C337" s="228" t="s">
        <v>1311</v>
      </c>
      <c r="D337" s="229" t="s">
        <v>1677</v>
      </c>
      <c r="E337" s="159" t="s">
        <v>1678</v>
      </c>
      <c r="F337" s="160" t="s">
        <v>630</v>
      </c>
      <c r="G337" s="161" t="s">
        <v>1676</v>
      </c>
      <c r="H337" s="12" t="s">
        <v>1996</v>
      </c>
    </row>
    <row r="338" spans="1:253" ht="15" hidden="1" customHeight="1" outlineLevel="1" x14ac:dyDescent="0.2">
      <c r="A338" s="224"/>
      <c r="B338" s="161">
        <v>327</v>
      </c>
      <c r="C338" s="228" t="s">
        <v>1679</v>
      </c>
      <c r="D338" s="229" t="s">
        <v>1680</v>
      </c>
      <c r="E338" s="159" t="s">
        <v>631</v>
      </c>
      <c r="F338" s="160" t="s">
        <v>632</v>
      </c>
      <c r="G338" s="161" t="s">
        <v>1681</v>
      </c>
      <c r="H338" s="12" t="s">
        <v>1996</v>
      </c>
      <c r="R338" s="26"/>
    </row>
    <row r="339" spans="1:253" ht="15" hidden="1" customHeight="1" outlineLevel="1" x14ac:dyDescent="0.2">
      <c r="A339" s="224"/>
      <c r="B339" s="161">
        <v>328</v>
      </c>
      <c r="C339" s="228"/>
      <c r="D339" s="229"/>
      <c r="E339" s="159"/>
      <c r="F339" s="162"/>
      <c r="G339" s="161"/>
      <c r="H339" s="12" t="s">
        <v>1996</v>
      </c>
      <c r="S339" s="8"/>
      <c r="T339" s="4"/>
      <c r="U339" s="5"/>
    </row>
    <row r="340" spans="1:253" ht="15" hidden="1" customHeight="1" x14ac:dyDescent="0.2">
      <c r="A340" s="244"/>
      <c r="B340" s="183">
        <v>329</v>
      </c>
      <c r="C340" s="245"/>
      <c r="D340" s="246"/>
      <c r="E340" s="181"/>
      <c r="F340" s="182"/>
      <c r="G340" s="183"/>
      <c r="H340" s="77"/>
      <c r="Q340" s="5"/>
    </row>
    <row r="341" spans="1:253" ht="15" hidden="1" customHeight="1" collapsed="1" x14ac:dyDescent="0.2">
      <c r="A341" s="230"/>
      <c r="B341" s="186">
        <v>330</v>
      </c>
      <c r="C341" s="231" t="s">
        <v>1432</v>
      </c>
      <c r="D341" s="232" t="s">
        <v>1743</v>
      </c>
      <c r="E341" s="163" t="s">
        <v>1864</v>
      </c>
      <c r="F341" s="184" t="s">
        <v>633</v>
      </c>
      <c r="G341" s="165" t="s">
        <v>1655</v>
      </c>
      <c r="H341" s="78" t="s">
        <v>1996</v>
      </c>
      <c r="I341" s="8"/>
      <c r="J341" s="4"/>
      <c r="K341" s="5"/>
      <c r="L341" s="5"/>
      <c r="M341" s="26"/>
      <c r="O341" s="5"/>
      <c r="P341" s="5"/>
      <c r="V341" s="5"/>
      <c r="W341" s="5"/>
      <c r="X341" s="26"/>
      <c r="Y341" s="5"/>
      <c r="Z341" s="5"/>
      <c r="AA341" s="26"/>
      <c r="AB341" s="8"/>
      <c r="AC341" s="4"/>
      <c r="AD341" s="5"/>
      <c r="AE341" s="5"/>
      <c r="AF341" s="5"/>
      <c r="AG341" s="26"/>
      <c r="AH341" s="8"/>
      <c r="AI341" s="4"/>
      <c r="AJ341" s="5"/>
      <c r="AK341" s="5"/>
      <c r="AL341" s="5"/>
      <c r="AM341" s="26"/>
      <c r="AN341" s="8"/>
      <c r="AO341" s="4"/>
      <c r="AP341" s="5"/>
      <c r="AQ341" s="5"/>
      <c r="AR341" s="5"/>
      <c r="AS341" s="26"/>
      <c r="AT341" s="8"/>
      <c r="AU341" s="4"/>
      <c r="AV341" s="5"/>
      <c r="AW341" s="5"/>
      <c r="AX341" s="5"/>
      <c r="AY341" s="26"/>
      <c r="AZ341" s="8"/>
      <c r="BA341" s="4"/>
      <c r="BB341" s="5"/>
      <c r="BC341" s="5"/>
      <c r="BD341" s="5"/>
      <c r="BE341" s="26"/>
      <c r="BF341" s="8"/>
      <c r="BG341" s="4"/>
      <c r="BH341" s="5"/>
      <c r="BI341" s="5"/>
      <c r="BJ341" s="5"/>
      <c r="BK341" s="26"/>
      <c r="BL341" s="8"/>
      <c r="BM341" s="4"/>
      <c r="BN341" s="5"/>
      <c r="BO341" s="5"/>
      <c r="BP341" s="5"/>
      <c r="BQ341" s="26"/>
      <c r="BR341" s="8"/>
      <c r="BS341" s="4"/>
      <c r="BT341" s="5"/>
      <c r="BU341" s="5"/>
      <c r="BV341" s="5"/>
      <c r="BW341" s="26"/>
      <c r="BX341" s="8"/>
      <c r="BY341" s="4"/>
      <c r="BZ341" s="5"/>
      <c r="CA341" s="5"/>
      <c r="CB341" s="5"/>
      <c r="CC341" s="26"/>
      <c r="CD341" s="8"/>
      <c r="CE341" s="4"/>
      <c r="CF341" s="5"/>
      <c r="CG341" s="5"/>
      <c r="CH341" s="5"/>
      <c r="CI341" s="26"/>
      <c r="CJ341" s="8"/>
      <c r="CK341" s="4"/>
      <c r="CL341" s="5"/>
      <c r="CM341" s="5"/>
      <c r="CN341" s="5"/>
      <c r="CO341" s="26"/>
      <c r="CP341" s="8"/>
      <c r="CQ341" s="4"/>
      <c r="CR341" s="5"/>
      <c r="CS341" s="5"/>
      <c r="CT341" s="5"/>
      <c r="CU341" s="26"/>
      <c r="CV341" s="8"/>
      <c r="CW341" s="4"/>
      <c r="CX341" s="5"/>
      <c r="CY341" s="5"/>
      <c r="CZ341" s="5"/>
      <c r="DA341" s="26"/>
      <c r="DB341" s="8"/>
      <c r="DC341" s="4"/>
      <c r="DD341" s="5"/>
      <c r="DE341" s="5"/>
      <c r="DF341" s="5"/>
      <c r="DG341" s="26"/>
      <c r="DH341" s="8"/>
      <c r="DI341" s="4"/>
      <c r="DJ341" s="5"/>
      <c r="DK341" s="5"/>
      <c r="DL341" s="5"/>
      <c r="DM341" s="26"/>
      <c r="DN341" s="8"/>
      <c r="DO341" s="4"/>
      <c r="DP341" s="5"/>
      <c r="DQ341" s="5"/>
      <c r="DR341" s="5"/>
      <c r="DS341" s="26"/>
      <c r="DT341" s="8"/>
      <c r="DU341" s="4"/>
      <c r="DV341" s="5"/>
      <c r="DW341" s="5"/>
      <c r="DX341" s="5"/>
      <c r="DY341" s="26"/>
      <c r="DZ341" s="8"/>
      <c r="EA341" s="4"/>
      <c r="EB341" s="5"/>
      <c r="EC341" s="5"/>
      <c r="ED341" s="5"/>
      <c r="EE341" s="26"/>
      <c r="EF341" s="8"/>
      <c r="EG341" s="4"/>
      <c r="EH341" s="5"/>
      <c r="EI341" s="5"/>
      <c r="EJ341" s="5"/>
      <c r="EK341" s="26"/>
      <c r="EL341" s="8"/>
      <c r="EM341" s="4"/>
      <c r="EN341" s="5"/>
      <c r="EO341" s="5"/>
      <c r="EP341" s="5"/>
      <c r="EQ341" s="26"/>
      <c r="ER341" s="8"/>
      <c r="ES341" s="4"/>
      <c r="ET341" s="5"/>
      <c r="EU341" s="5"/>
      <c r="EV341" s="5"/>
      <c r="EW341" s="26"/>
      <c r="EX341" s="8"/>
      <c r="EY341" s="4"/>
      <c r="EZ341" s="5"/>
      <c r="FA341" s="5"/>
      <c r="FB341" s="5"/>
      <c r="FC341" s="26"/>
      <c r="FD341" s="8"/>
      <c r="FE341" s="4"/>
      <c r="FF341" s="5"/>
      <c r="FG341" s="5"/>
      <c r="FH341" s="5"/>
      <c r="FI341" s="26"/>
      <c r="FJ341" s="8"/>
      <c r="FK341" s="4"/>
      <c r="FL341" s="5"/>
      <c r="FM341" s="5"/>
      <c r="FN341" s="5"/>
      <c r="FO341" s="26"/>
      <c r="FP341" s="8"/>
      <c r="FQ341" s="4"/>
      <c r="FR341" s="5"/>
      <c r="FS341" s="5"/>
      <c r="FT341" s="5"/>
      <c r="FU341" s="26"/>
      <c r="FV341" s="8"/>
      <c r="FW341" s="4"/>
      <c r="FX341" s="5"/>
      <c r="FY341" s="5"/>
      <c r="FZ341" s="5"/>
      <c r="GA341" s="26"/>
      <c r="GB341" s="8"/>
      <c r="GC341" s="4"/>
      <c r="GD341" s="5"/>
      <c r="GE341" s="5"/>
      <c r="GF341" s="5"/>
      <c r="GG341" s="26"/>
      <c r="GH341" s="8"/>
      <c r="GI341" s="4"/>
      <c r="GJ341" s="5"/>
      <c r="GK341" s="5"/>
      <c r="GL341" s="5"/>
      <c r="GM341" s="26"/>
      <c r="GN341" s="8"/>
      <c r="GO341" s="4"/>
      <c r="GP341" s="5"/>
      <c r="GQ341" s="5"/>
      <c r="GR341" s="5"/>
      <c r="GS341" s="26"/>
      <c r="GT341" s="8"/>
      <c r="GU341" s="4"/>
      <c r="GV341" s="5"/>
      <c r="GW341" s="5"/>
      <c r="GX341" s="5"/>
      <c r="GY341" s="26"/>
      <c r="GZ341" s="8"/>
      <c r="HA341" s="4"/>
      <c r="HB341" s="5"/>
      <c r="HC341" s="5"/>
      <c r="HD341" s="5"/>
      <c r="HE341" s="26"/>
      <c r="HF341" s="8"/>
      <c r="HG341" s="4"/>
      <c r="HH341" s="5"/>
      <c r="HI341" s="5"/>
      <c r="HJ341" s="5"/>
      <c r="HK341" s="26"/>
      <c r="HL341" s="8"/>
      <c r="HM341" s="4"/>
      <c r="HN341" s="5"/>
      <c r="HO341" s="5"/>
      <c r="HP341" s="5"/>
      <c r="HQ341" s="26"/>
      <c r="HR341" s="8"/>
      <c r="HS341" s="4"/>
      <c r="HT341" s="5"/>
      <c r="HU341" s="5"/>
      <c r="HV341" s="5"/>
      <c r="HW341" s="26"/>
      <c r="HX341" s="8"/>
      <c r="HY341" s="4"/>
      <c r="HZ341" s="5"/>
      <c r="IA341" s="5"/>
      <c r="IB341" s="5"/>
      <c r="IC341" s="26"/>
      <c r="ID341" s="8"/>
      <c r="IE341" s="4"/>
      <c r="IF341" s="5"/>
      <c r="IG341" s="5"/>
      <c r="IH341" s="5"/>
      <c r="II341" s="26"/>
      <c r="IJ341" s="8"/>
      <c r="IK341" s="4"/>
      <c r="IL341" s="5"/>
      <c r="IM341" s="5"/>
      <c r="IN341" s="5"/>
      <c r="IO341" s="26"/>
      <c r="IP341" s="8"/>
      <c r="IQ341" s="4"/>
      <c r="IR341" s="5"/>
      <c r="IS341" s="5"/>
    </row>
    <row r="342" spans="1:253" ht="15" hidden="1" customHeight="1" outlineLevel="1" x14ac:dyDescent="0.2">
      <c r="A342" s="224"/>
      <c r="B342" s="161">
        <v>331</v>
      </c>
      <c r="C342" s="228" t="s">
        <v>1433</v>
      </c>
      <c r="D342" s="229" t="s">
        <v>1744</v>
      </c>
      <c r="E342" s="159" t="s">
        <v>1865</v>
      </c>
      <c r="F342" s="160" t="s">
        <v>634</v>
      </c>
      <c r="G342" s="161" t="s">
        <v>1656</v>
      </c>
      <c r="H342" s="12" t="s">
        <v>1996</v>
      </c>
    </row>
    <row r="343" spans="1:253" ht="15" hidden="1" customHeight="1" outlineLevel="1" x14ac:dyDescent="0.2">
      <c r="A343" s="224"/>
      <c r="B343" s="161">
        <v>332</v>
      </c>
      <c r="C343" s="228" t="s">
        <v>1434</v>
      </c>
      <c r="D343" s="229" t="s">
        <v>1745</v>
      </c>
      <c r="E343" s="159" t="s">
        <v>1866</v>
      </c>
      <c r="F343" s="160" t="s">
        <v>635</v>
      </c>
      <c r="G343" s="161" t="s">
        <v>1657</v>
      </c>
      <c r="H343" s="12" t="s">
        <v>1996</v>
      </c>
    </row>
    <row r="344" spans="1:253" ht="15" hidden="1" customHeight="1" outlineLevel="1" x14ac:dyDescent="0.2">
      <c r="A344" s="224"/>
      <c r="B344" s="161">
        <v>333</v>
      </c>
      <c r="C344" s="228" t="s">
        <v>1435</v>
      </c>
      <c r="D344" s="229" t="s">
        <v>1746</v>
      </c>
      <c r="E344" s="159" t="s">
        <v>1867</v>
      </c>
      <c r="F344" s="160" t="s">
        <v>636</v>
      </c>
      <c r="G344" s="161" t="s">
        <v>1661</v>
      </c>
      <c r="H344" s="12" t="s">
        <v>1996</v>
      </c>
    </row>
    <row r="345" spans="1:253" ht="15" hidden="1" customHeight="1" outlineLevel="1" x14ac:dyDescent="0.2">
      <c r="A345" s="224"/>
      <c r="B345" s="161">
        <v>334</v>
      </c>
      <c r="C345" s="228" t="s">
        <v>1335</v>
      </c>
      <c r="D345" s="229" t="s">
        <v>2030</v>
      </c>
      <c r="E345" s="159" t="s">
        <v>1868</v>
      </c>
      <c r="F345" s="160" t="s">
        <v>637</v>
      </c>
      <c r="G345" s="161" t="s">
        <v>1662</v>
      </c>
      <c r="H345" s="12" t="s">
        <v>1996</v>
      </c>
    </row>
    <row r="346" spans="1:253" ht="15" hidden="1" customHeight="1" outlineLevel="1" x14ac:dyDescent="0.2">
      <c r="A346" s="224"/>
      <c r="B346" s="161">
        <v>335</v>
      </c>
      <c r="C346" s="228" t="s">
        <v>1338</v>
      </c>
      <c r="D346" s="229" t="s">
        <v>845</v>
      </c>
      <c r="E346" s="159" t="s">
        <v>638</v>
      </c>
      <c r="F346" s="160" t="s">
        <v>639</v>
      </c>
      <c r="G346" s="161" t="s">
        <v>1663</v>
      </c>
      <c r="H346" s="12" t="s">
        <v>1996</v>
      </c>
    </row>
    <row r="347" spans="1:253" ht="15" hidden="1" customHeight="1" outlineLevel="1" x14ac:dyDescent="0.2">
      <c r="A347" s="224"/>
      <c r="B347" s="161">
        <v>336</v>
      </c>
      <c r="C347" s="228" t="s">
        <v>1340</v>
      </c>
      <c r="D347" s="229" t="s">
        <v>2029</v>
      </c>
      <c r="E347" s="159" t="s">
        <v>640</v>
      </c>
      <c r="F347" s="160" t="s">
        <v>641</v>
      </c>
      <c r="G347" s="161" t="s">
        <v>1664</v>
      </c>
      <c r="H347" s="12" t="s">
        <v>1996</v>
      </c>
    </row>
    <row r="348" spans="1:253" ht="15" hidden="1" customHeight="1" outlineLevel="1" x14ac:dyDescent="0.2">
      <c r="A348" s="224"/>
      <c r="B348" s="161">
        <v>337</v>
      </c>
      <c r="C348" s="228" t="s">
        <v>1336</v>
      </c>
      <c r="D348" s="229" t="s">
        <v>2028</v>
      </c>
      <c r="E348" s="159" t="s">
        <v>642</v>
      </c>
      <c r="F348" s="160" t="s">
        <v>643</v>
      </c>
      <c r="G348" s="161" t="s">
        <v>1665</v>
      </c>
      <c r="H348" s="12" t="s">
        <v>1996</v>
      </c>
    </row>
    <row r="349" spans="1:253" ht="15" hidden="1" customHeight="1" outlineLevel="1" x14ac:dyDescent="0.2">
      <c r="A349" s="224"/>
      <c r="B349" s="161">
        <v>338</v>
      </c>
      <c r="C349" s="228" t="s">
        <v>1337</v>
      </c>
      <c r="D349" s="229" t="s">
        <v>2027</v>
      </c>
      <c r="E349" s="159" t="s">
        <v>1869</v>
      </c>
      <c r="F349" s="160" t="s">
        <v>644</v>
      </c>
      <c r="G349" s="161" t="s">
        <v>1666</v>
      </c>
      <c r="H349" s="12" t="s">
        <v>1996</v>
      </c>
    </row>
    <row r="350" spans="1:253" ht="15" hidden="1" customHeight="1" outlineLevel="1" x14ac:dyDescent="0.2">
      <c r="A350" s="224"/>
      <c r="B350" s="161">
        <v>339</v>
      </c>
      <c r="C350" s="228" t="s">
        <v>1339</v>
      </c>
      <c r="D350" s="229" t="s">
        <v>2026</v>
      </c>
      <c r="E350" s="159" t="s">
        <v>1870</v>
      </c>
      <c r="F350" s="160" t="s">
        <v>645</v>
      </c>
      <c r="G350" s="161" t="s">
        <v>1667</v>
      </c>
      <c r="H350" s="12" t="s">
        <v>1996</v>
      </c>
    </row>
    <row r="351" spans="1:253" ht="15" hidden="1" customHeight="1" outlineLevel="1" x14ac:dyDescent="0.2">
      <c r="A351" s="224"/>
      <c r="B351" s="161">
        <v>340</v>
      </c>
      <c r="C351" s="228" t="s">
        <v>1436</v>
      </c>
      <c r="D351" s="229" t="s">
        <v>2025</v>
      </c>
      <c r="E351" s="159" t="s">
        <v>1871</v>
      </c>
      <c r="F351" s="160" t="s">
        <v>646</v>
      </c>
      <c r="G351" s="161" t="s">
        <v>1668</v>
      </c>
      <c r="H351" s="12" t="s">
        <v>1996</v>
      </c>
    </row>
    <row r="352" spans="1:253" ht="15" hidden="1" customHeight="1" outlineLevel="1" x14ac:dyDescent="0.2">
      <c r="A352" s="224"/>
      <c r="B352" s="161">
        <v>341</v>
      </c>
      <c r="C352" s="228"/>
      <c r="D352" s="229"/>
      <c r="E352" s="159"/>
      <c r="F352" s="162"/>
      <c r="G352" s="161"/>
      <c r="H352" s="12" t="s">
        <v>1996</v>
      </c>
    </row>
    <row r="353" spans="1:253" ht="15" hidden="1" customHeight="1" outlineLevel="1" x14ac:dyDescent="0.2">
      <c r="A353" s="224"/>
      <c r="B353" s="161">
        <v>342</v>
      </c>
      <c r="C353" s="228"/>
      <c r="D353" s="229"/>
      <c r="E353" s="159"/>
      <c r="F353" s="162"/>
      <c r="G353" s="161"/>
      <c r="H353" s="12" t="s">
        <v>1996</v>
      </c>
      <c r="R353" s="26"/>
    </row>
    <row r="354" spans="1:253" ht="15" hidden="1" customHeight="1" outlineLevel="1" x14ac:dyDescent="0.2">
      <c r="A354" s="224"/>
      <c r="B354" s="161">
        <v>343</v>
      </c>
      <c r="C354" s="228"/>
      <c r="D354" s="229"/>
      <c r="E354" s="159"/>
      <c r="F354" s="162"/>
      <c r="G354" s="161"/>
      <c r="H354" s="12" t="s">
        <v>1996</v>
      </c>
      <c r="S354" s="8"/>
      <c r="T354" s="4"/>
      <c r="U354" s="5"/>
    </row>
    <row r="355" spans="1:253" ht="15" hidden="1" customHeight="1" x14ac:dyDescent="0.2">
      <c r="A355" s="244"/>
      <c r="B355" s="183">
        <v>344</v>
      </c>
      <c r="C355" s="245"/>
      <c r="D355" s="246"/>
      <c r="E355" s="181"/>
      <c r="F355" s="182"/>
      <c r="G355" s="183"/>
      <c r="H355" s="77"/>
      <c r="Q355" s="5"/>
    </row>
    <row r="356" spans="1:253" ht="15" hidden="1" customHeight="1" collapsed="1" x14ac:dyDescent="0.2">
      <c r="A356" s="230"/>
      <c r="B356" s="186">
        <v>345</v>
      </c>
      <c r="C356" s="231" t="s">
        <v>1334</v>
      </c>
      <c r="D356" s="232" t="s">
        <v>2024</v>
      </c>
      <c r="E356" s="163" t="s">
        <v>1872</v>
      </c>
      <c r="F356" s="184" t="s">
        <v>647</v>
      </c>
      <c r="G356" s="165" t="s">
        <v>1669</v>
      </c>
      <c r="H356" s="78" t="s">
        <v>1996</v>
      </c>
      <c r="I356" s="8"/>
      <c r="J356" s="4"/>
      <c r="K356" s="5"/>
      <c r="L356" s="5"/>
      <c r="M356" s="26"/>
      <c r="O356" s="5"/>
      <c r="P356" s="5"/>
      <c r="V356" s="5"/>
      <c r="W356" s="5"/>
      <c r="X356" s="26"/>
      <c r="Y356" s="5"/>
      <c r="Z356" s="5"/>
      <c r="AA356" s="26"/>
      <c r="AB356" s="8"/>
      <c r="AC356" s="4"/>
      <c r="AD356" s="5"/>
      <c r="AE356" s="5"/>
      <c r="AF356" s="5"/>
      <c r="AG356" s="26"/>
      <c r="AH356" s="8"/>
      <c r="AI356" s="4"/>
      <c r="AJ356" s="5"/>
      <c r="AK356" s="5"/>
      <c r="AL356" s="5"/>
      <c r="AM356" s="26"/>
      <c r="AN356" s="8"/>
      <c r="AO356" s="4"/>
      <c r="AP356" s="5"/>
      <c r="AQ356" s="5"/>
      <c r="AR356" s="5"/>
      <c r="AS356" s="26"/>
      <c r="AT356" s="8"/>
      <c r="AU356" s="4"/>
      <c r="AV356" s="5"/>
      <c r="AW356" s="5"/>
      <c r="AX356" s="5"/>
      <c r="AY356" s="26"/>
      <c r="AZ356" s="8"/>
      <c r="BA356" s="4"/>
      <c r="BB356" s="5"/>
      <c r="BC356" s="5"/>
      <c r="BD356" s="5"/>
      <c r="BE356" s="26"/>
      <c r="BF356" s="8"/>
      <c r="BG356" s="4"/>
      <c r="BH356" s="5"/>
      <c r="BI356" s="5"/>
      <c r="BJ356" s="5"/>
      <c r="BK356" s="26"/>
      <c r="BL356" s="8"/>
      <c r="BM356" s="4"/>
      <c r="BN356" s="5"/>
      <c r="BO356" s="5"/>
      <c r="BP356" s="5"/>
      <c r="BQ356" s="26"/>
      <c r="BR356" s="8"/>
      <c r="BS356" s="4"/>
      <c r="BT356" s="5"/>
      <c r="BU356" s="5"/>
      <c r="BV356" s="5"/>
      <c r="BW356" s="26"/>
      <c r="BX356" s="8"/>
      <c r="BY356" s="4"/>
      <c r="BZ356" s="5"/>
      <c r="CA356" s="5"/>
      <c r="CB356" s="5"/>
      <c r="CC356" s="26"/>
      <c r="CD356" s="8"/>
      <c r="CE356" s="4"/>
      <c r="CF356" s="5"/>
      <c r="CG356" s="5"/>
      <c r="CH356" s="5"/>
      <c r="CI356" s="26"/>
      <c r="CJ356" s="8"/>
      <c r="CK356" s="4"/>
      <c r="CL356" s="5"/>
      <c r="CM356" s="5"/>
      <c r="CN356" s="5"/>
      <c r="CO356" s="26"/>
      <c r="CP356" s="8"/>
      <c r="CQ356" s="4"/>
      <c r="CR356" s="5"/>
      <c r="CS356" s="5"/>
      <c r="CT356" s="5"/>
      <c r="CU356" s="26"/>
      <c r="CV356" s="8"/>
      <c r="CW356" s="4"/>
      <c r="CX356" s="5"/>
      <c r="CY356" s="5"/>
      <c r="CZ356" s="5"/>
      <c r="DA356" s="26"/>
      <c r="DB356" s="8"/>
      <c r="DC356" s="4"/>
      <c r="DD356" s="5"/>
      <c r="DE356" s="5"/>
      <c r="DF356" s="5"/>
      <c r="DG356" s="26"/>
      <c r="DH356" s="8"/>
      <c r="DI356" s="4"/>
      <c r="DJ356" s="5"/>
      <c r="DK356" s="5"/>
      <c r="DL356" s="5"/>
      <c r="DM356" s="26"/>
      <c r="DN356" s="8"/>
      <c r="DO356" s="4"/>
      <c r="DP356" s="5"/>
      <c r="DQ356" s="5"/>
      <c r="DR356" s="5"/>
      <c r="DS356" s="26"/>
      <c r="DT356" s="8"/>
      <c r="DU356" s="4"/>
      <c r="DV356" s="5"/>
      <c r="DW356" s="5"/>
      <c r="DX356" s="5"/>
      <c r="DY356" s="26"/>
      <c r="DZ356" s="8"/>
      <c r="EA356" s="4"/>
      <c r="EB356" s="5"/>
      <c r="EC356" s="5"/>
      <c r="ED356" s="5"/>
      <c r="EE356" s="26"/>
      <c r="EF356" s="8"/>
      <c r="EG356" s="4"/>
      <c r="EH356" s="5"/>
      <c r="EI356" s="5"/>
      <c r="EJ356" s="5"/>
      <c r="EK356" s="26"/>
      <c r="EL356" s="8"/>
      <c r="EM356" s="4"/>
      <c r="EN356" s="5"/>
      <c r="EO356" s="5"/>
      <c r="EP356" s="5"/>
      <c r="EQ356" s="26"/>
      <c r="ER356" s="8"/>
      <c r="ES356" s="4"/>
      <c r="ET356" s="5"/>
      <c r="EU356" s="5"/>
      <c r="EV356" s="5"/>
      <c r="EW356" s="26"/>
      <c r="EX356" s="8"/>
      <c r="EY356" s="4"/>
      <c r="EZ356" s="5"/>
      <c r="FA356" s="5"/>
      <c r="FB356" s="5"/>
      <c r="FC356" s="26"/>
      <c r="FD356" s="8"/>
      <c r="FE356" s="4"/>
      <c r="FF356" s="5"/>
      <c r="FG356" s="5"/>
      <c r="FH356" s="5"/>
      <c r="FI356" s="26"/>
      <c r="FJ356" s="8"/>
      <c r="FK356" s="4"/>
      <c r="FL356" s="5"/>
      <c r="FM356" s="5"/>
      <c r="FN356" s="5"/>
      <c r="FO356" s="26"/>
      <c r="FP356" s="8"/>
      <c r="FQ356" s="4"/>
      <c r="FR356" s="5"/>
      <c r="FS356" s="5"/>
      <c r="FT356" s="5"/>
      <c r="FU356" s="26"/>
      <c r="FV356" s="8"/>
      <c r="FW356" s="4"/>
      <c r="FX356" s="5"/>
      <c r="FY356" s="5"/>
      <c r="FZ356" s="5"/>
      <c r="GA356" s="26"/>
      <c r="GB356" s="8"/>
      <c r="GC356" s="4"/>
      <c r="GD356" s="5"/>
      <c r="GE356" s="5"/>
      <c r="GF356" s="5"/>
      <c r="GG356" s="26"/>
      <c r="GH356" s="8"/>
      <c r="GI356" s="4"/>
      <c r="GJ356" s="5"/>
      <c r="GK356" s="5"/>
      <c r="GL356" s="5"/>
      <c r="GM356" s="26"/>
      <c r="GN356" s="8"/>
      <c r="GO356" s="4"/>
      <c r="GP356" s="5"/>
      <c r="GQ356" s="5"/>
      <c r="GR356" s="5"/>
      <c r="GS356" s="26"/>
      <c r="GT356" s="8"/>
      <c r="GU356" s="4"/>
      <c r="GV356" s="5"/>
      <c r="GW356" s="5"/>
      <c r="GX356" s="5"/>
      <c r="GY356" s="26"/>
      <c r="GZ356" s="8"/>
      <c r="HA356" s="4"/>
      <c r="HB356" s="5"/>
      <c r="HC356" s="5"/>
      <c r="HD356" s="5"/>
      <c r="HE356" s="26"/>
      <c r="HF356" s="8"/>
      <c r="HG356" s="4"/>
      <c r="HH356" s="5"/>
      <c r="HI356" s="5"/>
      <c r="HJ356" s="5"/>
      <c r="HK356" s="26"/>
      <c r="HL356" s="8"/>
      <c r="HM356" s="4"/>
      <c r="HN356" s="5"/>
      <c r="HO356" s="5"/>
      <c r="HP356" s="5"/>
      <c r="HQ356" s="26"/>
      <c r="HR356" s="8"/>
      <c r="HS356" s="4"/>
      <c r="HT356" s="5"/>
      <c r="HU356" s="5"/>
      <c r="HV356" s="5"/>
      <c r="HW356" s="26"/>
      <c r="HX356" s="8"/>
      <c r="HY356" s="4"/>
      <c r="HZ356" s="5"/>
      <c r="IA356" s="5"/>
      <c r="IB356" s="5"/>
      <c r="IC356" s="26"/>
      <c r="ID356" s="8"/>
      <c r="IE356" s="4"/>
      <c r="IF356" s="5"/>
      <c r="IG356" s="5"/>
      <c r="IH356" s="5"/>
      <c r="II356" s="26"/>
      <c r="IJ356" s="8"/>
      <c r="IK356" s="4"/>
      <c r="IL356" s="5"/>
      <c r="IM356" s="5"/>
      <c r="IN356" s="5"/>
      <c r="IO356" s="26"/>
      <c r="IP356" s="8"/>
      <c r="IQ356" s="4"/>
      <c r="IR356" s="5"/>
      <c r="IS356" s="5"/>
    </row>
    <row r="357" spans="1:253" ht="15" hidden="1" customHeight="1" outlineLevel="1" x14ac:dyDescent="0.2">
      <c r="A357" s="224"/>
      <c r="B357" s="161">
        <v>346</v>
      </c>
      <c r="C357" s="228" t="s">
        <v>1437</v>
      </c>
      <c r="D357" s="229" t="s">
        <v>2023</v>
      </c>
      <c r="E357" s="159" t="s">
        <v>648</v>
      </c>
      <c r="F357" s="160" t="s">
        <v>649</v>
      </c>
      <c r="G357" s="161" t="s">
        <v>1670</v>
      </c>
      <c r="H357" s="12" t="s">
        <v>1996</v>
      </c>
    </row>
    <row r="358" spans="1:253" ht="15" hidden="1" customHeight="1" outlineLevel="1" x14ac:dyDescent="0.2">
      <c r="A358" s="224"/>
      <c r="B358" s="161">
        <v>347</v>
      </c>
      <c r="C358" s="228" t="s">
        <v>1438</v>
      </c>
      <c r="D358" s="229" t="s">
        <v>2022</v>
      </c>
      <c r="E358" s="159" t="s">
        <v>650</v>
      </c>
      <c r="F358" s="160" t="s">
        <v>651</v>
      </c>
      <c r="G358" s="161" t="s">
        <v>1671</v>
      </c>
      <c r="H358" s="12" t="s">
        <v>1996</v>
      </c>
    </row>
    <row r="359" spans="1:253" ht="15" hidden="1" customHeight="1" outlineLevel="1" x14ac:dyDescent="0.2">
      <c r="A359" s="224"/>
      <c r="B359" s="161">
        <v>348</v>
      </c>
      <c r="C359" s="228" t="s">
        <v>1439</v>
      </c>
      <c r="D359" s="229" t="s">
        <v>2021</v>
      </c>
      <c r="E359" s="159" t="s">
        <v>652</v>
      </c>
      <c r="F359" s="160" t="s">
        <v>653</v>
      </c>
      <c r="G359" s="161" t="s">
        <v>1672</v>
      </c>
      <c r="H359" s="12" t="s">
        <v>1996</v>
      </c>
    </row>
    <row r="360" spans="1:253" ht="15" hidden="1" customHeight="1" outlineLevel="1" x14ac:dyDescent="0.2">
      <c r="A360" s="224"/>
      <c r="B360" s="161">
        <v>349</v>
      </c>
      <c r="C360" s="228" t="s">
        <v>1332</v>
      </c>
      <c r="D360" s="229" t="s">
        <v>2020</v>
      </c>
      <c r="E360" s="159" t="s">
        <v>1873</v>
      </c>
      <c r="F360" s="160" t="s">
        <v>654</v>
      </c>
      <c r="G360" s="161" t="s">
        <v>1673</v>
      </c>
      <c r="H360" s="12" t="s">
        <v>1996</v>
      </c>
    </row>
    <row r="361" spans="1:253" ht="15" hidden="1" customHeight="1" outlineLevel="1" x14ac:dyDescent="0.2">
      <c r="A361" s="224"/>
      <c r="B361" s="161">
        <v>350</v>
      </c>
      <c r="C361" s="242" t="s">
        <v>1470</v>
      </c>
      <c r="D361" s="243" t="s">
        <v>1876</v>
      </c>
      <c r="E361" s="179" t="s">
        <v>655</v>
      </c>
      <c r="F361" s="160" t="s">
        <v>660</v>
      </c>
      <c r="G361" s="212" t="s">
        <v>1713</v>
      </c>
      <c r="H361" s="12" t="s">
        <v>1996</v>
      </c>
    </row>
    <row r="362" spans="1:253" ht="15" hidden="1" customHeight="1" outlineLevel="1" x14ac:dyDescent="0.2">
      <c r="A362" s="224"/>
      <c r="B362" s="161">
        <v>351</v>
      </c>
      <c r="C362" s="228" t="s">
        <v>1086</v>
      </c>
      <c r="D362" s="229" t="s">
        <v>1087</v>
      </c>
      <c r="E362" s="159" t="s">
        <v>1084</v>
      </c>
      <c r="F362" s="160" t="s">
        <v>1085</v>
      </c>
      <c r="G362" s="161" t="s">
        <v>661</v>
      </c>
      <c r="H362" s="12" t="s">
        <v>1996</v>
      </c>
    </row>
    <row r="363" spans="1:253" ht="15" hidden="1" customHeight="1" outlineLevel="1" x14ac:dyDescent="0.2">
      <c r="A363" s="224"/>
      <c r="B363" s="161">
        <v>352</v>
      </c>
      <c r="C363" s="228" t="s">
        <v>1841</v>
      </c>
      <c r="D363" s="229" t="s">
        <v>2019</v>
      </c>
      <c r="E363" s="159" t="s">
        <v>1088</v>
      </c>
      <c r="F363" s="160" t="s">
        <v>662</v>
      </c>
      <c r="G363" s="161" t="s">
        <v>169</v>
      </c>
      <c r="H363" s="12" t="s">
        <v>1996</v>
      </c>
    </row>
    <row r="364" spans="1:253" ht="15" hidden="1" customHeight="1" outlineLevel="1" x14ac:dyDescent="0.2">
      <c r="A364" s="224"/>
      <c r="B364" s="161">
        <v>353</v>
      </c>
      <c r="C364" s="228" t="s">
        <v>1842</v>
      </c>
      <c r="D364" s="229" t="s">
        <v>1751</v>
      </c>
      <c r="E364" s="159" t="s">
        <v>1090</v>
      </c>
      <c r="F364" s="160" t="s">
        <v>663</v>
      </c>
      <c r="G364" s="161" t="s">
        <v>173</v>
      </c>
      <c r="H364" s="12" t="s">
        <v>1996</v>
      </c>
    </row>
    <row r="365" spans="1:253" ht="15" hidden="1" customHeight="1" outlineLevel="1" x14ac:dyDescent="0.2">
      <c r="A365" s="224"/>
      <c r="B365" s="161">
        <v>354</v>
      </c>
      <c r="C365" s="228" t="s">
        <v>1843</v>
      </c>
      <c r="D365" s="229" t="s">
        <v>2016</v>
      </c>
      <c r="E365" s="159" t="s">
        <v>664</v>
      </c>
      <c r="F365" s="160" t="s">
        <v>665</v>
      </c>
      <c r="G365" s="161" t="s">
        <v>172</v>
      </c>
      <c r="H365" s="12" t="s">
        <v>1996</v>
      </c>
    </row>
    <row r="366" spans="1:253" ht="15" hidden="1" customHeight="1" outlineLevel="1" x14ac:dyDescent="0.2">
      <c r="A366" s="224"/>
      <c r="B366" s="161">
        <v>355</v>
      </c>
      <c r="C366" s="228" t="s">
        <v>1844</v>
      </c>
      <c r="D366" s="229" t="s">
        <v>2017</v>
      </c>
      <c r="E366" s="159" t="s">
        <v>1089</v>
      </c>
      <c r="F366" s="160" t="s">
        <v>666</v>
      </c>
      <c r="G366" s="161" t="s">
        <v>170</v>
      </c>
      <c r="H366" s="12" t="s">
        <v>1996</v>
      </c>
    </row>
    <row r="367" spans="1:253" ht="15" hidden="1" customHeight="1" outlineLevel="1" x14ac:dyDescent="0.2">
      <c r="A367" s="224"/>
      <c r="B367" s="161">
        <v>356</v>
      </c>
      <c r="C367" s="228" t="s">
        <v>95</v>
      </c>
      <c r="D367" s="229" t="s">
        <v>1674</v>
      </c>
      <c r="E367" s="159" t="s">
        <v>667</v>
      </c>
      <c r="F367" s="160" t="s">
        <v>668</v>
      </c>
      <c r="G367" s="161" t="s">
        <v>1675</v>
      </c>
      <c r="H367" s="12" t="s">
        <v>1996</v>
      </c>
    </row>
    <row r="368" spans="1:253" ht="15" hidden="1" customHeight="1" outlineLevel="1" x14ac:dyDescent="0.2">
      <c r="A368" s="224"/>
      <c r="B368" s="161">
        <v>357</v>
      </c>
      <c r="C368" s="242" t="s">
        <v>1261</v>
      </c>
      <c r="D368" s="243" t="s">
        <v>2018</v>
      </c>
      <c r="E368" s="159" t="s">
        <v>1874</v>
      </c>
      <c r="F368" s="160" t="s">
        <v>669</v>
      </c>
      <c r="G368" s="161" t="s">
        <v>1735</v>
      </c>
      <c r="H368" s="12" t="s">
        <v>1996</v>
      </c>
      <c r="R368" s="26"/>
    </row>
    <row r="369" spans="1:253" ht="15" hidden="1" customHeight="1" outlineLevel="1" x14ac:dyDescent="0.2">
      <c r="A369" s="224"/>
      <c r="B369" s="161">
        <v>358</v>
      </c>
      <c r="C369" s="228" t="s">
        <v>1234</v>
      </c>
      <c r="D369" s="229" t="s">
        <v>1877</v>
      </c>
      <c r="E369" s="159" t="s">
        <v>1875</v>
      </c>
      <c r="F369" s="160" t="s">
        <v>670</v>
      </c>
      <c r="G369" s="161" t="s">
        <v>1736</v>
      </c>
      <c r="H369" s="12" t="s">
        <v>1996</v>
      </c>
      <c r="S369" s="8"/>
      <c r="T369" s="4"/>
      <c r="U369" s="5"/>
    </row>
    <row r="370" spans="1:253" ht="15" hidden="1" customHeight="1" x14ac:dyDescent="0.2">
      <c r="A370" s="244"/>
      <c r="B370" s="183">
        <v>359</v>
      </c>
      <c r="C370" s="245" t="s">
        <v>1879</v>
      </c>
      <c r="D370" s="246"/>
      <c r="E370" s="181"/>
      <c r="F370" s="206" t="s">
        <v>671</v>
      </c>
      <c r="G370" s="183"/>
      <c r="H370" s="77"/>
      <c r="Q370" s="5"/>
    </row>
    <row r="371" spans="1:253" ht="15" hidden="1" customHeight="1" collapsed="1" x14ac:dyDescent="0.2">
      <c r="A371" s="230"/>
      <c r="B371" s="186">
        <v>360</v>
      </c>
      <c r="C371" s="263" t="s">
        <v>1440</v>
      </c>
      <c r="D371" s="232"/>
      <c r="E371" s="163"/>
      <c r="F371" s="207" t="s">
        <v>672</v>
      </c>
      <c r="G371" s="165"/>
      <c r="H371" s="78"/>
      <c r="I371" s="8"/>
      <c r="J371" s="4"/>
      <c r="K371" s="5"/>
      <c r="L371" s="5"/>
      <c r="M371" s="26"/>
      <c r="O371" s="5"/>
      <c r="P371" s="5"/>
      <c r="V371" s="5"/>
      <c r="W371" s="5"/>
      <c r="X371" s="26"/>
      <c r="Y371" s="5"/>
      <c r="Z371" s="5"/>
      <c r="AA371" s="26"/>
      <c r="AB371" s="8"/>
      <c r="AC371" s="4"/>
      <c r="AD371" s="5"/>
      <c r="AE371" s="5"/>
      <c r="AF371" s="5"/>
      <c r="AG371" s="26"/>
      <c r="AH371" s="8"/>
      <c r="AI371" s="4"/>
      <c r="AJ371" s="5"/>
      <c r="AK371" s="5"/>
      <c r="AL371" s="5"/>
      <c r="AM371" s="26"/>
      <c r="AN371" s="8"/>
      <c r="AO371" s="4"/>
      <c r="AP371" s="5"/>
      <c r="AQ371" s="5"/>
      <c r="AR371" s="5"/>
      <c r="AS371" s="26"/>
      <c r="AT371" s="8"/>
      <c r="AU371" s="4"/>
      <c r="AV371" s="5"/>
      <c r="AW371" s="5"/>
      <c r="AX371" s="5"/>
      <c r="AY371" s="26"/>
      <c r="AZ371" s="8"/>
      <c r="BA371" s="4"/>
      <c r="BB371" s="5"/>
      <c r="BC371" s="5"/>
      <c r="BD371" s="5"/>
      <c r="BE371" s="26"/>
      <c r="BF371" s="8"/>
      <c r="BG371" s="4"/>
      <c r="BH371" s="5"/>
      <c r="BI371" s="5"/>
      <c r="BJ371" s="5"/>
      <c r="BK371" s="26"/>
      <c r="BL371" s="8"/>
      <c r="BM371" s="4"/>
      <c r="BN371" s="5"/>
      <c r="BO371" s="5"/>
      <c r="BP371" s="5"/>
      <c r="BQ371" s="26"/>
      <c r="BR371" s="8"/>
      <c r="BS371" s="4"/>
      <c r="BT371" s="5"/>
      <c r="BU371" s="5"/>
      <c r="BV371" s="5"/>
      <c r="BW371" s="26"/>
      <c r="BX371" s="8"/>
      <c r="BY371" s="4"/>
      <c r="BZ371" s="5"/>
      <c r="CA371" s="5"/>
      <c r="CB371" s="5"/>
      <c r="CC371" s="26"/>
      <c r="CD371" s="8"/>
      <c r="CE371" s="4"/>
      <c r="CF371" s="5"/>
      <c r="CG371" s="5"/>
      <c r="CH371" s="5"/>
      <c r="CI371" s="26"/>
      <c r="CJ371" s="8"/>
      <c r="CK371" s="4"/>
      <c r="CL371" s="5"/>
      <c r="CM371" s="5"/>
      <c r="CN371" s="5"/>
      <c r="CO371" s="26"/>
      <c r="CP371" s="8"/>
      <c r="CQ371" s="4"/>
      <c r="CR371" s="5"/>
      <c r="CS371" s="5"/>
      <c r="CT371" s="5"/>
      <c r="CU371" s="26"/>
      <c r="CV371" s="8"/>
      <c r="CW371" s="4"/>
      <c r="CX371" s="5"/>
      <c r="CY371" s="5"/>
      <c r="CZ371" s="5"/>
      <c r="DA371" s="26"/>
      <c r="DB371" s="8"/>
      <c r="DC371" s="4"/>
      <c r="DD371" s="5"/>
      <c r="DE371" s="5"/>
      <c r="DF371" s="5"/>
      <c r="DG371" s="26"/>
      <c r="DH371" s="8"/>
      <c r="DI371" s="4"/>
      <c r="DJ371" s="5"/>
      <c r="DK371" s="5"/>
      <c r="DL371" s="5"/>
      <c r="DM371" s="26"/>
      <c r="DN371" s="8"/>
      <c r="DO371" s="4"/>
      <c r="DP371" s="5"/>
      <c r="DQ371" s="5"/>
      <c r="DR371" s="5"/>
      <c r="DS371" s="26"/>
      <c r="DT371" s="8"/>
      <c r="DU371" s="4"/>
      <c r="DV371" s="5"/>
      <c r="DW371" s="5"/>
      <c r="DX371" s="5"/>
      <c r="DY371" s="26"/>
      <c r="DZ371" s="8"/>
      <c r="EA371" s="4"/>
      <c r="EB371" s="5"/>
      <c r="EC371" s="5"/>
      <c r="ED371" s="5"/>
      <c r="EE371" s="26"/>
      <c r="EF371" s="8"/>
      <c r="EG371" s="4"/>
      <c r="EH371" s="5"/>
      <c r="EI371" s="5"/>
      <c r="EJ371" s="5"/>
      <c r="EK371" s="26"/>
      <c r="EL371" s="8"/>
      <c r="EM371" s="4"/>
      <c r="EN371" s="5"/>
      <c r="EO371" s="5"/>
      <c r="EP371" s="5"/>
      <c r="EQ371" s="26"/>
      <c r="ER371" s="8"/>
      <c r="ES371" s="4"/>
      <c r="ET371" s="5"/>
      <c r="EU371" s="5"/>
      <c r="EV371" s="5"/>
      <c r="EW371" s="26"/>
      <c r="EX371" s="8"/>
      <c r="EY371" s="4"/>
      <c r="EZ371" s="5"/>
      <c r="FA371" s="5"/>
      <c r="FB371" s="5"/>
      <c r="FC371" s="26"/>
      <c r="FD371" s="8"/>
      <c r="FE371" s="4"/>
      <c r="FF371" s="5"/>
      <c r="FG371" s="5"/>
      <c r="FH371" s="5"/>
      <c r="FI371" s="26"/>
      <c r="FJ371" s="8"/>
      <c r="FK371" s="4"/>
      <c r="FL371" s="5"/>
      <c r="FM371" s="5"/>
      <c r="FN371" s="5"/>
      <c r="FO371" s="26"/>
      <c r="FP371" s="8"/>
      <c r="FQ371" s="4"/>
      <c r="FR371" s="5"/>
      <c r="FS371" s="5"/>
      <c r="FT371" s="5"/>
      <c r="FU371" s="26"/>
      <c r="FV371" s="8"/>
      <c r="FW371" s="4"/>
      <c r="FX371" s="5"/>
      <c r="FY371" s="5"/>
      <c r="FZ371" s="5"/>
      <c r="GA371" s="26"/>
      <c r="GB371" s="8"/>
      <c r="GC371" s="4"/>
      <c r="GD371" s="5"/>
      <c r="GE371" s="5"/>
      <c r="GF371" s="5"/>
      <c r="GG371" s="26"/>
      <c r="GH371" s="8"/>
      <c r="GI371" s="4"/>
      <c r="GJ371" s="5"/>
      <c r="GK371" s="5"/>
      <c r="GL371" s="5"/>
      <c r="GM371" s="26"/>
      <c r="GN371" s="8"/>
      <c r="GO371" s="4"/>
      <c r="GP371" s="5"/>
      <c r="GQ371" s="5"/>
      <c r="GR371" s="5"/>
      <c r="GS371" s="26"/>
      <c r="GT371" s="8"/>
      <c r="GU371" s="4"/>
      <c r="GV371" s="5"/>
      <c r="GW371" s="5"/>
      <c r="GX371" s="5"/>
      <c r="GY371" s="26"/>
      <c r="GZ371" s="8"/>
      <c r="HA371" s="4"/>
      <c r="HB371" s="5"/>
      <c r="HC371" s="5"/>
      <c r="HD371" s="5"/>
      <c r="HE371" s="26"/>
      <c r="HF371" s="8"/>
      <c r="HG371" s="4"/>
      <c r="HH371" s="5"/>
      <c r="HI371" s="5"/>
      <c r="HJ371" s="5"/>
      <c r="HK371" s="26"/>
      <c r="HL371" s="8"/>
      <c r="HM371" s="4"/>
      <c r="HN371" s="5"/>
      <c r="HO371" s="5"/>
      <c r="HP371" s="5"/>
      <c r="HQ371" s="26"/>
      <c r="HR371" s="8"/>
      <c r="HS371" s="4"/>
      <c r="HT371" s="5"/>
      <c r="HU371" s="5"/>
      <c r="HV371" s="5"/>
      <c r="HW371" s="26"/>
      <c r="HX371" s="8"/>
      <c r="HY371" s="4"/>
      <c r="HZ371" s="5"/>
      <c r="IA371" s="5"/>
      <c r="IB371" s="5"/>
      <c r="IC371" s="26"/>
      <c r="ID371" s="8"/>
      <c r="IE371" s="4"/>
      <c r="IF371" s="5"/>
      <c r="IG371" s="5"/>
      <c r="IH371" s="5"/>
      <c r="II371" s="26"/>
      <c r="IJ371" s="8"/>
      <c r="IK371" s="4"/>
      <c r="IL371" s="5"/>
      <c r="IM371" s="5"/>
      <c r="IN371" s="5"/>
      <c r="IO371" s="26"/>
      <c r="IP371" s="8"/>
      <c r="IQ371" s="4"/>
      <c r="IR371" s="5"/>
      <c r="IS371" s="5"/>
    </row>
    <row r="372" spans="1:253" hidden="1" outlineLevel="1" x14ac:dyDescent="0.2">
      <c r="A372" s="261"/>
      <c r="B372" s="161">
        <v>361</v>
      </c>
      <c r="C372" s="228" t="s">
        <v>846</v>
      </c>
      <c r="D372" s="264" t="s">
        <v>847</v>
      </c>
      <c r="E372" s="189" t="s">
        <v>673</v>
      </c>
      <c r="F372" s="160" t="s">
        <v>674</v>
      </c>
      <c r="G372" s="191" t="s">
        <v>1767</v>
      </c>
      <c r="H372" s="12"/>
    </row>
    <row r="373" spans="1:253" hidden="1" outlineLevel="1" x14ac:dyDescent="0.2">
      <c r="A373" s="224"/>
      <c r="B373" s="161">
        <v>362</v>
      </c>
      <c r="C373" s="228" t="s">
        <v>848</v>
      </c>
      <c r="D373" s="229" t="s">
        <v>849</v>
      </c>
      <c r="E373" s="189" t="s">
        <v>675</v>
      </c>
      <c r="F373" s="160" t="s">
        <v>676</v>
      </c>
      <c r="G373" s="191" t="s">
        <v>1797</v>
      </c>
      <c r="H373" s="12"/>
    </row>
    <row r="374" spans="1:253" hidden="1" outlineLevel="1" x14ac:dyDescent="0.2">
      <c r="A374" s="224"/>
      <c r="B374" s="161">
        <v>363</v>
      </c>
      <c r="C374" s="228" t="s">
        <v>850</v>
      </c>
      <c r="D374" s="229" t="s">
        <v>851</v>
      </c>
      <c r="E374" s="189" t="s">
        <v>677</v>
      </c>
      <c r="F374" s="160" t="s">
        <v>678</v>
      </c>
      <c r="G374" s="191" t="s">
        <v>1797</v>
      </c>
      <c r="H374" s="12"/>
    </row>
    <row r="375" spans="1:253" hidden="1" outlineLevel="1" x14ac:dyDescent="0.2">
      <c r="A375" s="224"/>
      <c r="B375" s="161">
        <v>364</v>
      </c>
      <c r="C375" s="228" t="s">
        <v>852</v>
      </c>
      <c r="D375" s="229" t="s">
        <v>853</v>
      </c>
      <c r="E375" s="189" t="s">
        <v>679</v>
      </c>
      <c r="F375" s="160" t="s">
        <v>680</v>
      </c>
      <c r="G375" s="191" t="s">
        <v>1797</v>
      </c>
      <c r="H375" s="12"/>
    </row>
    <row r="376" spans="1:253" hidden="1" outlineLevel="1" x14ac:dyDescent="0.2">
      <c r="A376" s="224"/>
      <c r="B376" s="161">
        <v>365</v>
      </c>
      <c r="C376" s="228" t="s">
        <v>854</v>
      </c>
      <c r="D376" s="229" t="s">
        <v>855</v>
      </c>
      <c r="E376" s="189" t="s">
        <v>681</v>
      </c>
      <c r="F376" s="160" t="s">
        <v>682</v>
      </c>
      <c r="G376" s="191" t="s">
        <v>1797</v>
      </c>
      <c r="H376" s="12"/>
    </row>
    <row r="377" spans="1:253" hidden="1" outlineLevel="1" x14ac:dyDescent="0.2">
      <c r="A377" s="224"/>
      <c r="B377" s="161">
        <v>366</v>
      </c>
      <c r="C377" s="228" t="s">
        <v>856</v>
      </c>
      <c r="D377" s="229" t="s">
        <v>857</v>
      </c>
      <c r="E377" s="189" t="s">
        <v>683</v>
      </c>
      <c r="F377" s="160" t="s">
        <v>684</v>
      </c>
      <c r="G377" s="191" t="s">
        <v>1797</v>
      </c>
      <c r="H377" s="12"/>
    </row>
    <row r="378" spans="1:253" hidden="1" outlineLevel="1" x14ac:dyDescent="0.2">
      <c r="A378" s="224"/>
      <c r="B378" s="161">
        <v>367</v>
      </c>
      <c r="C378" s="228" t="s">
        <v>858</v>
      </c>
      <c r="D378" s="229" t="s">
        <v>859</v>
      </c>
      <c r="E378" s="189" t="s">
        <v>685</v>
      </c>
      <c r="F378" s="160" t="s">
        <v>686</v>
      </c>
      <c r="G378" s="191" t="s">
        <v>1797</v>
      </c>
      <c r="H378" s="12"/>
    </row>
    <row r="379" spans="1:253" hidden="1" outlineLevel="1" x14ac:dyDescent="0.2">
      <c r="A379" s="224"/>
      <c r="B379" s="161">
        <v>368</v>
      </c>
      <c r="C379" s="228" t="s">
        <v>860</v>
      </c>
      <c r="D379" s="229" t="s">
        <v>861</v>
      </c>
      <c r="E379" s="189" t="s">
        <v>687</v>
      </c>
      <c r="F379" s="160" t="s">
        <v>688</v>
      </c>
      <c r="G379" s="191" t="s">
        <v>1797</v>
      </c>
      <c r="H379" s="12"/>
    </row>
    <row r="380" spans="1:253" hidden="1" outlineLevel="1" x14ac:dyDescent="0.2">
      <c r="A380" s="224"/>
      <c r="B380" s="161">
        <v>369</v>
      </c>
      <c r="C380" s="228" t="s">
        <v>862</v>
      </c>
      <c r="D380" s="229" t="s">
        <v>863</v>
      </c>
      <c r="E380" s="189" t="s">
        <v>689</v>
      </c>
      <c r="F380" s="160" t="s">
        <v>690</v>
      </c>
      <c r="G380" s="191" t="s">
        <v>1797</v>
      </c>
      <c r="H380" s="12"/>
    </row>
    <row r="381" spans="1:253" hidden="1" outlineLevel="1" x14ac:dyDescent="0.2">
      <c r="A381" s="224"/>
      <c r="B381" s="161">
        <v>370</v>
      </c>
      <c r="C381" s="228" t="s">
        <v>864</v>
      </c>
      <c r="D381" s="229" t="s">
        <v>865</v>
      </c>
      <c r="E381" s="189" t="s">
        <v>691</v>
      </c>
      <c r="F381" s="160" t="s">
        <v>692</v>
      </c>
      <c r="G381" s="191" t="s">
        <v>1797</v>
      </c>
      <c r="H381" s="12"/>
    </row>
    <row r="382" spans="1:253" hidden="1" outlineLevel="1" x14ac:dyDescent="0.2">
      <c r="A382" s="224"/>
      <c r="B382" s="161">
        <v>371</v>
      </c>
      <c r="C382" s="228" t="s">
        <v>866</v>
      </c>
      <c r="D382" s="229" t="s">
        <v>867</v>
      </c>
      <c r="E382" s="189" t="s">
        <v>693</v>
      </c>
      <c r="F382" s="160" t="s">
        <v>694</v>
      </c>
      <c r="G382" s="191" t="s">
        <v>1797</v>
      </c>
      <c r="H382" s="12"/>
    </row>
    <row r="383" spans="1:253" hidden="1" outlineLevel="1" x14ac:dyDescent="0.2">
      <c r="A383" s="224"/>
      <c r="B383" s="161">
        <v>372</v>
      </c>
      <c r="C383" s="228" t="s">
        <v>868</v>
      </c>
      <c r="D383" s="229" t="s">
        <v>869</v>
      </c>
      <c r="E383" s="189" t="s">
        <v>488</v>
      </c>
      <c r="F383" s="160" t="s">
        <v>695</v>
      </c>
      <c r="G383" s="191" t="s">
        <v>1797</v>
      </c>
      <c r="H383" s="12"/>
    </row>
    <row r="384" spans="1:253" hidden="1" outlineLevel="1" x14ac:dyDescent="0.2">
      <c r="A384" s="224"/>
      <c r="B384" s="161">
        <v>373</v>
      </c>
      <c r="C384" s="228" t="s">
        <v>870</v>
      </c>
      <c r="D384" s="229" t="s">
        <v>871</v>
      </c>
      <c r="E384" s="189" t="s">
        <v>696</v>
      </c>
      <c r="F384" s="160" t="s">
        <v>697</v>
      </c>
      <c r="G384" s="191" t="s">
        <v>1797</v>
      </c>
      <c r="H384" s="12"/>
    </row>
    <row r="385" spans="1:8" hidden="1" outlineLevel="1" x14ac:dyDescent="0.2">
      <c r="A385" s="224"/>
      <c r="B385" s="161">
        <v>374</v>
      </c>
      <c r="C385" s="228" t="s">
        <v>872</v>
      </c>
      <c r="D385" s="229" t="s">
        <v>873</v>
      </c>
      <c r="E385" s="189" t="s">
        <v>698</v>
      </c>
      <c r="F385" s="160" t="s">
        <v>699</v>
      </c>
      <c r="G385" s="191" t="s">
        <v>1797</v>
      </c>
      <c r="H385" s="12"/>
    </row>
    <row r="386" spans="1:8" ht="25.5" hidden="1" outlineLevel="1" x14ac:dyDescent="0.2">
      <c r="A386" s="224"/>
      <c r="B386" s="161">
        <v>375</v>
      </c>
      <c r="C386" s="242" t="s">
        <v>874</v>
      </c>
      <c r="D386" s="243" t="s">
        <v>875</v>
      </c>
      <c r="E386" s="179" t="s">
        <v>700</v>
      </c>
      <c r="F386" s="160" t="s">
        <v>701</v>
      </c>
      <c r="G386" s="191" t="s">
        <v>1797</v>
      </c>
      <c r="H386" s="12"/>
    </row>
    <row r="387" spans="1:8" ht="25.5" hidden="1" outlineLevel="1" x14ac:dyDescent="0.2">
      <c r="A387" s="224"/>
      <c r="B387" s="161">
        <v>376</v>
      </c>
      <c r="C387" s="242" t="s">
        <v>876</v>
      </c>
      <c r="D387" s="243" t="s">
        <v>877</v>
      </c>
      <c r="E387" s="179" t="s">
        <v>702</v>
      </c>
      <c r="F387" s="160" t="s">
        <v>703</v>
      </c>
      <c r="G387" s="191" t="s">
        <v>1797</v>
      </c>
      <c r="H387" s="12"/>
    </row>
    <row r="388" spans="1:8" hidden="1" outlineLevel="1" x14ac:dyDescent="0.2">
      <c r="A388" s="224"/>
      <c r="B388" s="161">
        <v>377</v>
      </c>
      <c r="C388" s="228" t="s">
        <v>878</v>
      </c>
      <c r="D388" s="243" t="s">
        <v>879</v>
      </c>
      <c r="E388" s="189" t="s">
        <v>704</v>
      </c>
      <c r="F388" s="160" t="s">
        <v>705</v>
      </c>
      <c r="G388" s="191" t="s">
        <v>1797</v>
      </c>
      <c r="H388" s="12"/>
    </row>
    <row r="389" spans="1:8" hidden="1" outlineLevel="1" x14ac:dyDescent="0.2">
      <c r="A389" s="224"/>
      <c r="B389" s="161">
        <v>378</v>
      </c>
      <c r="C389" s="228" t="s">
        <v>880</v>
      </c>
      <c r="D389" s="243" t="s">
        <v>881</v>
      </c>
      <c r="E389" s="189" t="s">
        <v>706</v>
      </c>
      <c r="F389" s="160" t="s">
        <v>707</v>
      </c>
      <c r="G389" s="191" t="s">
        <v>1797</v>
      </c>
      <c r="H389" s="12"/>
    </row>
    <row r="390" spans="1:8" hidden="1" outlineLevel="1" x14ac:dyDescent="0.2">
      <c r="A390" s="224"/>
      <c r="B390" s="161">
        <v>379</v>
      </c>
      <c r="C390" s="228" t="s">
        <v>882</v>
      </c>
      <c r="D390" s="243" t="s">
        <v>883</v>
      </c>
      <c r="E390" s="189" t="s">
        <v>708</v>
      </c>
      <c r="F390" s="160" t="s">
        <v>709</v>
      </c>
      <c r="G390" s="191" t="s">
        <v>1797</v>
      </c>
      <c r="H390" s="12"/>
    </row>
    <row r="391" spans="1:8" hidden="1" outlineLevel="1" x14ac:dyDescent="0.2">
      <c r="A391" s="224"/>
      <c r="B391" s="161">
        <v>380</v>
      </c>
      <c r="C391" s="228" t="s">
        <v>884</v>
      </c>
      <c r="D391" s="229" t="s">
        <v>885</v>
      </c>
      <c r="E391" s="189" t="s">
        <v>710</v>
      </c>
      <c r="F391" s="160" t="s">
        <v>711</v>
      </c>
      <c r="G391" s="191" t="s">
        <v>1797</v>
      </c>
      <c r="H391" s="12"/>
    </row>
    <row r="392" spans="1:8" hidden="1" outlineLevel="1" x14ac:dyDescent="0.2">
      <c r="A392" s="224"/>
      <c r="B392" s="161">
        <v>381</v>
      </c>
      <c r="C392" s="228" t="s">
        <v>886</v>
      </c>
      <c r="D392" s="229" t="s">
        <v>887</v>
      </c>
      <c r="E392" s="189" t="s">
        <v>712</v>
      </c>
      <c r="F392" s="160" t="s">
        <v>713</v>
      </c>
      <c r="G392" s="191" t="s">
        <v>1797</v>
      </c>
      <c r="H392" s="12"/>
    </row>
    <row r="393" spans="1:8" hidden="1" outlineLevel="1" x14ac:dyDescent="0.2">
      <c r="A393" s="224"/>
      <c r="B393" s="161">
        <v>382</v>
      </c>
      <c r="C393" s="228" t="s">
        <v>888</v>
      </c>
      <c r="D393" s="229" t="s">
        <v>889</v>
      </c>
      <c r="E393" s="189" t="s">
        <v>714</v>
      </c>
      <c r="F393" s="160" t="s">
        <v>715</v>
      </c>
      <c r="G393" s="191" t="s">
        <v>1797</v>
      </c>
      <c r="H393" s="12"/>
    </row>
    <row r="394" spans="1:8" hidden="1" outlineLevel="1" x14ac:dyDescent="0.2">
      <c r="A394" s="224"/>
      <c r="B394" s="161">
        <v>383</v>
      </c>
      <c r="C394" s="228" t="s">
        <v>1255</v>
      </c>
      <c r="D394" s="229" t="s">
        <v>890</v>
      </c>
      <c r="E394" s="189" t="s">
        <v>1756</v>
      </c>
      <c r="F394" s="160" t="s">
        <v>402</v>
      </c>
      <c r="G394" s="191" t="s">
        <v>1797</v>
      </c>
      <c r="H394" s="12"/>
    </row>
    <row r="395" spans="1:8" hidden="1" outlineLevel="1" x14ac:dyDescent="0.2">
      <c r="A395" s="224"/>
      <c r="B395" s="161">
        <v>384</v>
      </c>
      <c r="C395" s="228" t="s">
        <v>1934</v>
      </c>
      <c r="D395" s="229" t="s">
        <v>891</v>
      </c>
      <c r="E395" s="189" t="s">
        <v>237</v>
      </c>
      <c r="F395" s="160" t="s">
        <v>238</v>
      </c>
      <c r="G395" s="191" t="s">
        <v>1797</v>
      </c>
      <c r="H395" s="12"/>
    </row>
    <row r="396" spans="1:8" hidden="1" outlineLevel="1" x14ac:dyDescent="0.2">
      <c r="A396" s="224"/>
      <c r="B396" s="161">
        <v>385</v>
      </c>
      <c r="C396" s="228" t="s">
        <v>892</v>
      </c>
      <c r="D396" s="229" t="s">
        <v>893</v>
      </c>
      <c r="E396" s="189" t="s">
        <v>716</v>
      </c>
      <c r="F396" s="160" t="s">
        <v>717</v>
      </c>
      <c r="G396" s="191" t="s">
        <v>1797</v>
      </c>
      <c r="H396" s="12"/>
    </row>
    <row r="397" spans="1:8" hidden="1" outlineLevel="1" x14ac:dyDescent="0.2">
      <c r="A397" s="224"/>
      <c r="B397" s="161">
        <v>386</v>
      </c>
      <c r="C397" s="228" t="s">
        <v>894</v>
      </c>
      <c r="D397" s="229" t="s">
        <v>895</v>
      </c>
      <c r="E397" s="189" t="s">
        <v>718</v>
      </c>
      <c r="F397" s="160" t="s">
        <v>719</v>
      </c>
      <c r="G397" s="191" t="s">
        <v>1797</v>
      </c>
      <c r="H397" s="12"/>
    </row>
    <row r="398" spans="1:8" hidden="1" outlineLevel="1" x14ac:dyDescent="0.2">
      <c r="A398" s="224"/>
      <c r="B398" s="161">
        <v>387</v>
      </c>
      <c r="C398" s="228" t="s">
        <v>1329</v>
      </c>
      <c r="D398" s="229" t="s">
        <v>1312</v>
      </c>
      <c r="E398" s="189" t="s">
        <v>720</v>
      </c>
      <c r="F398" s="160" t="s">
        <v>584</v>
      </c>
      <c r="G398" s="191" t="s">
        <v>1797</v>
      </c>
      <c r="H398" s="12"/>
    </row>
    <row r="399" spans="1:8" hidden="1" outlineLevel="1" x14ac:dyDescent="0.2">
      <c r="A399" s="224"/>
      <c r="B399" s="161">
        <v>388</v>
      </c>
      <c r="C399" s="228" t="s">
        <v>896</v>
      </c>
      <c r="D399" s="229" t="s">
        <v>897</v>
      </c>
      <c r="E399" s="189" t="s">
        <v>721</v>
      </c>
      <c r="F399" s="160" t="s">
        <v>722</v>
      </c>
      <c r="G399" s="191" t="s">
        <v>1797</v>
      </c>
      <c r="H399" s="12"/>
    </row>
    <row r="400" spans="1:8" hidden="1" outlineLevel="1" x14ac:dyDescent="0.2">
      <c r="A400" s="224"/>
      <c r="B400" s="161">
        <v>389</v>
      </c>
      <c r="C400" s="228" t="s">
        <v>1927</v>
      </c>
      <c r="D400" s="229" t="s">
        <v>1933</v>
      </c>
      <c r="E400" s="189" t="s">
        <v>723</v>
      </c>
      <c r="F400" s="160" t="s">
        <v>223</v>
      </c>
      <c r="G400" s="191" t="s">
        <v>1797</v>
      </c>
      <c r="H400" s="12"/>
    </row>
    <row r="401" spans="1:8" hidden="1" outlineLevel="1" x14ac:dyDescent="0.2">
      <c r="A401" s="224"/>
      <c r="B401" s="161">
        <v>390</v>
      </c>
      <c r="C401" s="228"/>
      <c r="D401" s="229"/>
      <c r="E401" s="159"/>
      <c r="F401" s="162"/>
      <c r="G401" s="161"/>
      <c r="H401" s="12"/>
    </row>
    <row r="402" spans="1:8" hidden="1" outlineLevel="1" x14ac:dyDescent="0.2">
      <c r="A402" s="224"/>
      <c r="B402" s="161">
        <v>391</v>
      </c>
      <c r="C402" s="228"/>
      <c r="D402" s="229"/>
      <c r="E402" s="159"/>
      <c r="F402" s="162"/>
      <c r="G402" s="161"/>
      <c r="H402" s="12"/>
    </row>
    <row r="403" spans="1:8" hidden="1" outlineLevel="1" x14ac:dyDescent="0.2">
      <c r="A403" s="224"/>
      <c r="B403" s="161">
        <v>392</v>
      </c>
      <c r="C403" s="228"/>
      <c r="D403" s="229"/>
      <c r="E403" s="159"/>
      <c r="F403" s="162"/>
      <c r="G403" s="161"/>
      <c r="H403" s="12"/>
    </row>
    <row r="404" spans="1:8" hidden="1" outlineLevel="1" x14ac:dyDescent="0.2">
      <c r="A404" s="224"/>
      <c r="B404" s="161">
        <v>393</v>
      </c>
      <c r="C404" s="265"/>
      <c r="D404" s="229"/>
      <c r="E404" s="159"/>
      <c r="F404" s="213"/>
      <c r="G404" s="161"/>
      <c r="H404" s="12"/>
    </row>
    <row r="405" spans="1:8" hidden="1" outlineLevel="1" x14ac:dyDescent="0.2">
      <c r="A405" s="224"/>
      <c r="B405" s="161">
        <v>394</v>
      </c>
      <c r="C405" s="228"/>
      <c r="D405" s="229"/>
      <c r="E405" s="159"/>
      <c r="F405" s="162"/>
      <c r="G405" s="161"/>
      <c r="H405" s="12"/>
    </row>
    <row r="406" spans="1:8" hidden="1" outlineLevel="1" x14ac:dyDescent="0.2">
      <c r="A406" s="224"/>
      <c r="B406" s="161">
        <v>395</v>
      </c>
      <c r="C406" s="228"/>
      <c r="D406" s="229"/>
      <c r="E406" s="159"/>
      <c r="F406" s="162"/>
      <c r="G406" s="161"/>
      <c r="H406" s="12"/>
    </row>
    <row r="407" spans="1:8" hidden="1" outlineLevel="1" x14ac:dyDescent="0.2">
      <c r="A407" s="224"/>
      <c r="B407" s="161">
        <v>396</v>
      </c>
      <c r="C407" s="228"/>
      <c r="D407" s="229"/>
      <c r="E407" s="189"/>
      <c r="F407" s="162"/>
      <c r="G407" s="208"/>
      <c r="H407" s="12"/>
    </row>
    <row r="408" spans="1:8" hidden="1" outlineLevel="1" x14ac:dyDescent="0.2">
      <c r="A408" s="224"/>
      <c r="B408" s="161">
        <v>397</v>
      </c>
      <c r="C408" s="228" t="s">
        <v>1235</v>
      </c>
      <c r="D408" s="229" t="s">
        <v>1235</v>
      </c>
      <c r="E408" s="189" t="s">
        <v>724</v>
      </c>
      <c r="F408" s="160" t="s">
        <v>725</v>
      </c>
      <c r="G408" s="208" t="s">
        <v>726</v>
      </c>
      <c r="H408" s="12"/>
    </row>
    <row r="409" spans="1:8" ht="15" hidden="1" customHeight="1" outlineLevel="1" x14ac:dyDescent="0.2">
      <c r="A409" s="224"/>
      <c r="B409" s="161">
        <v>398</v>
      </c>
      <c r="C409" s="228" t="s">
        <v>898</v>
      </c>
      <c r="D409" s="229" t="s">
        <v>901</v>
      </c>
      <c r="E409" s="189" t="s">
        <v>727</v>
      </c>
      <c r="F409" s="160" t="s">
        <v>728</v>
      </c>
      <c r="G409" s="208" t="s">
        <v>729</v>
      </c>
      <c r="H409" s="12"/>
    </row>
    <row r="410" spans="1:8" ht="15" hidden="1" customHeight="1" collapsed="1" x14ac:dyDescent="0.2">
      <c r="A410" s="244"/>
      <c r="B410" s="183">
        <v>399</v>
      </c>
      <c r="C410" s="245" t="s">
        <v>1714</v>
      </c>
      <c r="D410" s="246"/>
      <c r="E410" s="181"/>
      <c r="F410" s="182"/>
      <c r="G410" s="183"/>
      <c r="H410" s="27"/>
    </row>
    <row r="411" spans="1:8" ht="15" hidden="1" customHeight="1" outlineLevel="1" x14ac:dyDescent="0.2">
      <c r="A411" s="224"/>
      <c r="B411" s="161">
        <v>400</v>
      </c>
      <c r="C411" s="228"/>
      <c r="D411" s="229"/>
      <c r="E411" s="159"/>
      <c r="F411" s="162"/>
      <c r="G411" s="161"/>
      <c r="H411" s="12" t="s">
        <v>1996</v>
      </c>
    </row>
    <row r="412" spans="1:8" ht="25.5" hidden="1" outlineLevel="1" x14ac:dyDescent="0.2">
      <c r="A412" s="224"/>
      <c r="B412" s="161">
        <v>401</v>
      </c>
      <c r="C412" s="242" t="s">
        <v>902</v>
      </c>
      <c r="D412" s="243" t="s">
        <v>903</v>
      </c>
      <c r="E412" s="179" t="s">
        <v>730</v>
      </c>
      <c r="F412" s="160" t="s">
        <v>731</v>
      </c>
      <c r="G412" s="210" t="s">
        <v>1299</v>
      </c>
      <c r="H412" s="12" t="s">
        <v>1996</v>
      </c>
    </row>
    <row r="413" spans="1:8" ht="15" hidden="1" customHeight="1" outlineLevel="1" x14ac:dyDescent="0.2">
      <c r="A413" s="224"/>
      <c r="B413" s="161">
        <v>402</v>
      </c>
      <c r="C413" s="242" t="s">
        <v>904</v>
      </c>
      <c r="D413" s="243" t="s">
        <v>905</v>
      </c>
      <c r="E413" s="179" t="s">
        <v>1658</v>
      </c>
      <c r="F413" s="160" t="s">
        <v>732</v>
      </c>
      <c r="G413" s="208" t="s">
        <v>1300</v>
      </c>
      <c r="H413" s="12" t="s">
        <v>1996</v>
      </c>
    </row>
    <row r="414" spans="1:8" ht="15" hidden="1" customHeight="1" outlineLevel="1" x14ac:dyDescent="0.2">
      <c r="A414" s="224"/>
      <c r="B414" s="161">
        <v>403</v>
      </c>
      <c r="C414" s="242" t="s">
        <v>906</v>
      </c>
      <c r="D414" s="243" t="s">
        <v>907</v>
      </c>
      <c r="E414" s="179" t="s">
        <v>733</v>
      </c>
      <c r="F414" s="160" t="s">
        <v>734</v>
      </c>
      <c r="G414" s="208" t="s">
        <v>1301</v>
      </c>
      <c r="H414" s="12" t="s">
        <v>1996</v>
      </c>
    </row>
    <row r="415" spans="1:8" ht="15" hidden="1" customHeight="1" outlineLevel="1" x14ac:dyDescent="0.2">
      <c r="A415" s="224"/>
      <c r="B415" s="161">
        <v>404</v>
      </c>
      <c r="C415" s="242" t="s">
        <v>908</v>
      </c>
      <c r="D415" s="243" t="s">
        <v>909</v>
      </c>
      <c r="E415" s="179" t="s">
        <v>735</v>
      </c>
      <c r="F415" s="160" t="s">
        <v>736</v>
      </c>
      <c r="G415" s="208" t="s">
        <v>1302</v>
      </c>
      <c r="H415" s="12" t="s">
        <v>1996</v>
      </c>
    </row>
    <row r="416" spans="1:8" ht="15" hidden="1" customHeight="1" outlineLevel="1" x14ac:dyDescent="0.2">
      <c r="A416" s="224"/>
      <c r="B416" s="161">
        <v>405</v>
      </c>
      <c r="C416" s="228" t="s">
        <v>910</v>
      </c>
      <c r="D416" s="229" t="s">
        <v>911</v>
      </c>
      <c r="E416" s="189" t="s">
        <v>1659</v>
      </c>
      <c r="F416" s="160" t="s">
        <v>737</v>
      </c>
      <c r="G416" s="208" t="s">
        <v>1303</v>
      </c>
      <c r="H416" s="12" t="s">
        <v>1996</v>
      </c>
    </row>
    <row r="417" spans="1:8" ht="15" hidden="1" customHeight="1" outlineLevel="1" x14ac:dyDescent="0.2">
      <c r="A417" s="224"/>
      <c r="B417" s="161">
        <v>406</v>
      </c>
      <c r="C417" s="228" t="s">
        <v>912</v>
      </c>
      <c r="D417" s="229" t="s">
        <v>913</v>
      </c>
      <c r="E417" s="189" t="s">
        <v>1660</v>
      </c>
      <c r="F417" s="160" t="s">
        <v>738</v>
      </c>
      <c r="G417" s="208" t="s">
        <v>1304</v>
      </c>
      <c r="H417" s="12" t="s">
        <v>1996</v>
      </c>
    </row>
    <row r="418" spans="1:8" ht="15" hidden="1" customHeight="1" outlineLevel="1" x14ac:dyDescent="0.2">
      <c r="A418" s="224"/>
      <c r="B418" s="161">
        <v>407</v>
      </c>
      <c r="C418" s="228"/>
      <c r="D418" s="229"/>
      <c r="E418" s="159"/>
      <c r="F418" s="162"/>
      <c r="G418" s="161"/>
      <c r="H418" s="79"/>
    </row>
    <row r="419" spans="1:8" ht="15" hidden="1" customHeight="1" outlineLevel="1" x14ac:dyDescent="0.2">
      <c r="A419" s="224"/>
      <c r="B419" s="161">
        <v>408</v>
      </c>
      <c r="C419" s="228"/>
      <c r="D419" s="229"/>
      <c r="E419" s="159"/>
      <c r="F419" s="162"/>
      <c r="G419" s="161"/>
      <c r="H419" s="79"/>
    </row>
    <row r="420" spans="1:8" ht="15" hidden="1" customHeight="1" outlineLevel="1" x14ac:dyDescent="0.2">
      <c r="A420" s="224"/>
      <c r="B420" s="161">
        <v>409</v>
      </c>
      <c r="C420" s="228"/>
      <c r="D420" s="229"/>
      <c r="E420" s="159"/>
      <c r="F420" s="162"/>
      <c r="G420" s="161"/>
      <c r="H420" s="79"/>
    </row>
    <row r="421" spans="1:8" ht="15" hidden="1" customHeight="1" outlineLevel="1" x14ac:dyDescent="0.2">
      <c r="A421" s="224"/>
      <c r="B421" s="161">
        <v>410</v>
      </c>
      <c r="C421" s="228" t="s">
        <v>914</v>
      </c>
      <c r="D421" s="229" t="s">
        <v>915</v>
      </c>
      <c r="E421" s="159" t="s">
        <v>739</v>
      </c>
      <c r="F421" s="160" t="s">
        <v>740</v>
      </c>
      <c r="G421" s="188" t="s">
        <v>1997</v>
      </c>
      <c r="H421" s="79"/>
    </row>
    <row r="422" spans="1:8" ht="15" hidden="1" customHeight="1" outlineLevel="1" x14ac:dyDescent="0.2">
      <c r="A422" s="224"/>
      <c r="B422" s="161">
        <v>411</v>
      </c>
      <c r="C422" s="228" t="s">
        <v>916</v>
      </c>
      <c r="D422" s="229" t="s">
        <v>917</v>
      </c>
      <c r="E422" s="159" t="s">
        <v>741</v>
      </c>
      <c r="F422" s="160" t="s">
        <v>742</v>
      </c>
      <c r="G422" s="188" t="s">
        <v>1997</v>
      </c>
      <c r="H422" s="79"/>
    </row>
    <row r="423" spans="1:8" ht="15" hidden="1" customHeight="1" outlineLevel="1" x14ac:dyDescent="0.2">
      <c r="A423" s="224"/>
      <c r="B423" s="161">
        <v>412</v>
      </c>
      <c r="C423" s="228" t="s">
        <v>918</v>
      </c>
      <c r="D423" s="229" t="s">
        <v>919</v>
      </c>
      <c r="E423" s="159" t="s">
        <v>743</v>
      </c>
      <c r="F423" s="160" t="s">
        <v>744</v>
      </c>
      <c r="G423" s="188" t="s">
        <v>1997</v>
      </c>
      <c r="H423" s="79"/>
    </row>
    <row r="424" spans="1:8" ht="15" hidden="1" customHeight="1" outlineLevel="1" x14ac:dyDescent="0.2">
      <c r="A424" s="224"/>
      <c r="B424" s="161">
        <v>413</v>
      </c>
      <c r="C424" s="228" t="s">
        <v>920</v>
      </c>
      <c r="D424" s="229" t="s">
        <v>921</v>
      </c>
      <c r="E424" s="159" t="s">
        <v>745</v>
      </c>
      <c r="F424" s="160" t="s">
        <v>746</v>
      </c>
      <c r="G424" s="188" t="s">
        <v>1997</v>
      </c>
      <c r="H424" s="79"/>
    </row>
    <row r="425" spans="1:8" ht="15" hidden="1" customHeight="1" outlineLevel="1" x14ac:dyDescent="0.2">
      <c r="A425" s="266">
        <v>40547</v>
      </c>
      <c r="B425" s="161">
        <v>414</v>
      </c>
      <c r="C425" s="228" t="s">
        <v>922</v>
      </c>
      <c r="D425" s="229" t="s">
        <v>923</v>
      </c>
      <c r="E425" s="159" t="s">
        <v>747</v>
      </c>
      <c r="F425" s="160" t="s">
        <v>748</v>
      </c>
      <c r="G425" s="188" t="s">
        <v>1997</v>
      </c>
      <c r="H425" s="79"/>
    </row>
    <row r="426" spans="1:8" ht="15" hidden="1" customHeight="1" outlineLevel="1" x14ac:dyDescent="0.2">
      <c r="A426" s="224"/>
      <c r="B426" s="161">
        <v>415</v>
      </c>
      <c r="C426" s="228" t="s">
        <v>924</v>
      </c>
      <c r="D426" s="229" t="s">
        <v>925</v>
      </c>
      <c r="E426" s="159" t="s">
        <v>749</v>
      </c>
      <c r="F426" s="160" t="s">
        <v>750</v>
      </c>
      <c r="G426" s="188" t="s">
        <v>1997</v>
      </c>
      <c r="H426" s="79"/>
    </row>
    <row r="427" spans="1:8" ht="15" hidden="1" customHeight="1" outlineLevel="1" x14ac:dyDescent="0.2">
      <c r="A427" s="224"/>
      <c r="B427" s="161">
        <v>416</v>
      </c>
      <c r="C427" s="228" t="s">
        <v>926</v>
      </c>
      <c r="D427" s="229" t="s">
        <v>927</v>
      </c>
      <c r="E427" s="159" t="s">
        <v>751</v>
      </c>
      <c r="F427" s="160" t="s">
        <v>752</v>
      </c>
      <c r="G427" s="188" t="s">
        <v>1997</v>
      </c>
      <c r="H427" s="79"/>
    </row>
    <row r="428" spans="1:8" ht="15" hidden="1" customHeight="1" outlineLevel="1" x14ac:dyDescent="0.2">
      <c r="A428" s="267"/>
      <c r="B428" s="216">
        <v>417</v>
      </c>
      <c r="C428" s="268" t="s">
        <v>928</v>
      </c>
      <c r="D428" s="269" t="s">
        <v>929</v>
      </c>
      <c r="E428" s="214" t="s">
        <v>753</v>
      </c>
      <c r="F428" s="215" t="s">
        <v>754</v>
      </c>
      <c r="G428" s="216"/>
      <c r="H428" s="79"/>
    </row>
    <row r="429" spans="1:8" ht="15" hidden="1" customHeight="1" outlineLevel="1" x14ac:dyDescent="0.2">
      <c r="A429" s="224"/>
      <c r="B429" s="161">
        <v>418</v>
      </c>
      <c r="C429" s="228" t="s">
        <v>930</v>
      </c>
      <c r="D429" s="229" t="s">
        <v>931</v>
      </c>
      <c r="E429" s="159" t="s">
        <v>755</v>
      </c>
      <c r="F429" s="160" t="s">
        <v>756</v>
      </c>
      <c r="G429" s="188" t="s">
        <v>1997</v>
      </c>
      <c r="H429" s="79"/>
    </row>
    <row r="430" spans="1:8" ht="15" hidden="1" customHeight="1" outlineLevel="1" x14ac:dyDescent="0.2">
      <c r="A430" s="224"/>
      <c r="B430" s="161">
        <v>419</v>
      </c>
      <c r="C430" s="228" t="s">
        <v>932</v>
      </c>
      <c r="D430" s="229" t="s">
        <v>933</v>
      </c>
      <c r="E430" s="159" t="s">
        <v>757</v>
      </c>
      <c r="F430" s="160" t="s">
        <v>758</v>
      </c>
      <c r="G430" s="188" t="s">
        <v>1997</v>
      </c>
      <c r="H430" s="79"/>
    </row>
    <row r="431" spans="1:8" ht="15" hidden="1" customHeight="1" outlineLevel="1" x14ac:dyDescent="0.2">
      <c r="A431" s="224"/>
      <c r="B431" s="161">
        <v>420</v>
      </c>
      <c r="C431" s="228" t="s">
        <v>934</v>
      </c>
      <c r="D431" s="229" t="s">
        <v>935</v>
      </c>
      <c r="E431" s="159" t="s">
        <v>759</v>
      </c>
      <c r="F431" s="160" t="s">
        <v>760</v>
      </c>
      <c r="G431" s="188" t="s">
        <v>1997</v>
      </c>
      <c r="H431" s="79"/>
    </row>
    <row r="432" spans="1:8" hidden="1" outlineLevel="1" x14ac:dyDescent="0.2">
      <c r="A432" s="224"/>
      <c r="B432" s="161">
        <v>421</v>
      </c>
      <c r="C432" s="228" t="s">
        <v>936</v>
      </c>
      <c r="D432" s="229" t="s">
        <v>937</v>
      </c>
      <c r="E432" s="159" t="s">
        <v>761</v>
      </c>
      <c r="F432" s="160" t="s">
        <v>762</v>
      </c>
      <c r="G432" s="188" t="s">
        <v>1997</v>
      </c>
      <c r="H432" s="79"/>
    </row>
    <row r="433" spans="1:8" hidden="1" outlineLevel="1" x14ac:dyDescent="0.2">
      <c r="A433" s="261"/>
      <c r="B433" s="161">
        <v>422</v>
      </c>
      <c r="C433" s="228" t="s">
        <v>938</v>
      </c>
      <c r="D433" s="229" t="s">
        <v>939</v>
      </c>
      <c r="E433" s="159" t="s">
        <v>763</v>
      </c>
      <c r="F433" s="160" t="s">
        <v>764</v>
      </c>
      <c r="G433" s="188" t="s">
        <v>1997</v>
      </c>
      <c r="H433" s="79"/>
    </row>
    <row r="434" spans="1:8" hidden="1" outlineLevel="1" x14ac:dyDescent="0.2">
      <c r="A434" s="266">
        <v>40547</v>
      </c>
      <c r="B434" s="161">
        <v>423</v>
      </c>
      <c r="C434" s="228" t="s">
        <v>940</v>
      </c>
      <c r="D434" s="229" t="s">
        <v>941</v>
      </c>
      <c r="E434" s="159" t="s">
        <v>765</v>
      </c>
      <c r="F434" s="160" t="s">
        <v>766</v>
      </c>
      <c r="G434" s="188" t="s">
        <v>1997</v>
      </c>
      <c r="H434" s="79"/>
    </row>
    <row r="435" spans="1:8" hidden="1" outlineLevel="1" x14ac:dyDescent="0.2">
      <c r="A435" s="266">
        <v>40296</v>
      </c>
      <c r="B435" s="161">
        <v>424</v>
      </c>
      <c r="C435" s="228" t="s">
        <v>942</v>
      </c>
      <c r="D435" s="229" t="s">
        <v>943</v>
      </c>
      <c r="E435" s="159" t="s">
        <v>767</v>
      </c>
      <c r="F435" s="160" t="s">
        <v>768</v>
      </c>
      <c r="G435" s="188" t="s">
        <v>1997</v>
      </c>
      <c r="H435" s="79"/>
    </row>
    <row r="436" spans="1:8" hidden="1" outlineLevel="1" x14ac:dyDescent="0.2">
      <c r="A436" s="266">
        <v>40296</v>
      </c>
      <c r="B436" s="161">
        <v>425</v>
      </c>
      <c r="C436" s="228" t="s">
        <v>944</v>
      </c>
      <c r="D436" s="229" t="s">
        <v>945</v>
      </c>
      <c r="E436" s="159" t="s">
        <v>769</v>
      </c>
      <c r="F436" s="160" t="s">
        <v>770</v>
      </c>
      <c r="G436" s="188" t="s">
        <v>1997</v>
      </c>
      <c r="H436" s="79"/>
    </row>
    <row r="437" spans="1:8" hidden="1" outlineLevel="1" x14ac:dyDescent="0.2">
      <c r="A437" s="262"/>
      <c r="B437" s="161">
        <v>426</v>
      </c>
      <c r="C437" s="228" t="s">
        <v>946</v>
      </c>
      <c r="D437" s="229" t="s">
        <v>947</v>
      </c>
      <c r="E437" s="159" t="s">
        <v>771</v>
      </c>
      <c r="F437" s="160" t="s">
        <v>772</v>
      </c>
      <c r="G437" s="188" t="s">
        <v>1997</v>
      </c>
      <c r="H437" s="79"/>
    </row>
    <row r="438" spans="1:8" hidden="1" outlineLevel="1" x14ac:dyDescent="0.2">
      <c r="A438" s="261"/>
      <c r="B438" s="161">
        <v>427</v>
      </c>
      <c r="C438" s="228" t="s">
        <v>948</v>
      </c>
      <c r="D438" s="229" t="s">
        <v>949</v>
      </c>
      <c r="E438" s="159" t="s">
        <v>773</v>
      </c>
      <c r="F438" s="160" t="s">
        <v>774</v>
      </c>
      <c r="G438" s="188" t="s">
        <v>1997</v>
      </c>
      <c r="H438" s="79"/>
    </row>
    <row r="439" spans="1:8" ht="25.5" hidden="1" outlineLevel="1" x14ac:dyDescent="0.2">
      <c r="A439" s="261"/>
      <c r="B439" s="161">
        <v>428</v>
      </c>
      <c r="C439" s="242" t="s">
        <v>950</v>
      </c>
      <c r="D439" s="243" t="s">
        <v>951</v>
      </c>
      <c r="E439" s="179" t="s">
        <v>775</v>
      </c>
      <c r="F439" s="160" t="s">
        <v>776</v>
      </c>
      <c r="G439" s="188" t="s">
        <v>1997</v>
      </c>
      <c r="H439" s="79"/>
    </row>
    <row r="440" spans="1:8" ht="25.5" hidden="1" outlineLevel="1" x14ac:dyDescent="0.2">
      <c r="A440" s="261"/>
      <c r="B440" s="161">
        <v>429</v>
      </c>
      <c r="C440" s="228" t="s">
        <v>952</v>
      </c>
      <c r="D440" s="229" t="s">
        <v>953</v>
      </c>
      <c r="E440" s="159" t="s">
        <v>777</v>
      </c>
      <c r="F440" s="160" t="s">
        <v>778</v>
      </c>
      <c r="G440" s="188" t="s">
        <v>1997</v>
      </c>
      <c r="H440" s="79"/>
    </row>
    <row r="441" spans="1:8" ht="25.5" hidden="1" outlineLevel="1" x14ac:dyDescent="0.2">
      <c r="A441" s="261"/>
      <c r="B441" s="161">
        <v>430</v>
      </c>
      <c r="C441" s="228" t="s">
        <v>954</v>
      </c>
      <c r="D441" s="229" t="s">
        <v>955</v>
      </c>
      <c r="E441" s="159" t="s">
        <v>779</v>
      </c>
      <c r="F441" s="160" t="s">
        <v>780</v>
      </c>
      <c r="G441" s="188" t="s">
        <v>1997</v>
      </c>
      <c r="H441" s="79"/>
    </row>
    <row r="442" spans="1:8" hidden="1" outlineLevel="1" x14ac:dyDescent="0.2">
      <c r="A442" s="261"/>
      <c r="B442" s="161">
        <v>431</v>
      </c>
      <c r="C442" s="228" t="s">
        <v>956</v>
      </c>
      <c r="D442" s="229" t="s">
        <v>957</v>
      </c>
      <c r="E442" s="159" t="s">
        <v>781</v>
      </c>
      <c r="F442" s="160" t="s">
        <v>782</v>
      </c>
      <c r="G442" s="188" t="s">
        <v>1997</v>
      </c>
      <c r="H442" s="79"/>
    </row>
    <row r="443" spans="1:8" hidden="1" outlineLevel="1" x14ac:dyDescent="0.2">
      <c r="A443" s="261"/>
      <c r="B443" s="161">
        <v>432</v>
      </c>
      <c r="C443" s="228" t="s">
        <v>958</v>
      </c>
      <c r="D443" s="229" t="s">
        <v>959</v>
      </c>
      <c r="E443" s="159" t="s">
        <v>783</v>
      </c>
      <c r="F443" s="160" t="s">
        <v>784</v>
      </c>
      <c r="G443" s="188" t="s">
        <v>1997</v>
      </c>
      <c r="H443" s="79"/>
    </row>
    <row r="444" spans="1:8" hidden="1" outlineLevel="1" x14ac:dyDescent="0.2">
      <c r="A444" s="261"/>
      <c r="B444" s="161">
        <v>433</v>
      </c>
      <c r="C444" s="228" t="s">
        <v>960</v>
      </c>
      <c r="D444" s="229" t="s">
        <v>961</v>
      </c>
      <c r="E444" s="159" t="s">
        <v>785</v>
      </c>
      <c r="F444" s="160" t="s">
        <v>786</v>
      </c>
      <c r="G444" s="188" t="s">
        <v>1997</v>
      </c>
      <c r="H444" s="79"/>
    </row>
    <row r="445" spans="1:8" ht="25.5" hidden="1" outlineLevel="1" x14ac:dyDescent="0.2">
      <c r="A445" s="261"/>
      <c r="B445" s="161">
        <v>434</v>
      </c>
      <c r="C445" s="242" t="s">
        <v>962</v>
      </c>
      <c r="D445" s="243" t="s">
        <v>963</v>
      </c>
      <c r="E445" s="179" t="s">
        <v>787</v>
      </c>
      <c r="F445" s="160" t="s">
        <v>788</v>
      </c>
      <c r="G445" s="188" t="s">
        <v>1997</v>
      </c>
      <c r="H445" s="79"/>
    </row>
    <row r="446" spans="1:8" ht="25.5" hidden="1" outlineLevel="1" x14ac:dyDescent="0.2">
      <c r="A446" s="261"/>
      <c r="B446" s="161">
        <v>435</v>
      </c>
      <c r="C446" s="242" t="s">
        <v>964</v>
      </c>
      <c r="D446" s="243" t="s">
        <v>965</v>
      </c>
      <c r="E446" s="179" t="s">
        <v>789</v>
      </c>
      <c r="F446" s="160" t="s">
        <v>790</v>
      </c>
      <c r="G446" s="188" t="s">
        <v>1997</v>
      </c>
      <c r="H446" s="79"/>
    </row>
    <row r="447" spans="1:8" hidden="1" outlineLevel="1" x14ac:dyDescent="0.2">
      <c r="A447" s="261"/>
      <c r="B447" s="161">
        <v>436</v>
      </c>
      <c r="C447" s="228" t="s">
        <v>966</v>
      </c>
      <c r="D447" s="229" t="s">
        <v>967</v>
      </c>
      <c r="E447" s="159" t="s">
        <v>791</v>
      </c>
      <c r="F447" s="160" t="s">
        <v>792</v>
      </c>
      <c r="G447" s="188" t="s">
        <v>1997</v>
      </c>
      <c r="H447" s="79"/>
    </row>
    <row r="448" spans="1:8" hidden="1" outlineLevel="1" x14ac:dyDescent="0.2">
      <c r="A448" s="261"/>
      <c r="B448" s="161">
        <v>437</v>
      </c>
      <c r="C448" s="228" t="s">
        <v>968</v>
      </c>
      <c r="D448" s="229" t="s">
        <v>969</v>
      </c>
      <c r="E448" s="159" t="s">
        <v>793</v>
      </c>
      <c r="F448" s="160" t="s">
        <v>794</v>
      </c>
      <c r="G448" s="188" t="s">
        <v>1997</v>
      </c>
      <c r="H448" s="79"/>
    </row>
    <row r="449" spans="1:8" hidden="1" x14ac:dyDescent="0.2">
      <c r="A449" s="266">
        <v>40296</v>
      </c>
      <c r="B449" s="161">
        <v>438</v>
      </c>
      <c r="C449" s="228" t="s">
        <v>970</v>
      </c>
      <c r="D449" s="229" t="s">
        <v>971</v>
      </c>
      <c r="E449" s="159" t="s">
        <v>795</v>
      </c>
      <c r="F449" s="160" t="s">
        <v>796</v>
      </c>
      <c r="G449" s="161"/>
      <c r="H449" s="79"/>
    </row>
    <row r="450" spans="1:8" ht="38.25" hidden="1" x14ac:dyDescent="0.2">
      <c r="A450" s="266">
        <v>40296</v>
      </c>
      <c r="B450" s="161">
        <v>439</v>
      </c>
      <c r="C450" s="242" t="s">
        <v>972</v>
      </c>
      <c r="D450" s="243" t="s">
        <v>973</v>
      </c>
      <c r="E450" s="179" t="s">
        <v>797</v>
      </c>
      <c r="F450" s="160" t="s">
        <v>798</v>
      </c>
      <c r="G450" s="161"/>
      <c r="H450" s="79"/>
    </row>
    <row r="451" spans="1:8" ht="25.5" hidden="1" x14ac:dyDescent="0.2">
      <c r="A451" s="266">
        <v>40296</v>
      </c>
      <c r="B451" s="161">
        <v>440</v>
      </c>
      <c r="C451" s="242" t="s">
        <v>974</v>
      </c>
      <c r="D451" s="243" t="s">
        <v>975</v>
      </c>
      <c r="E451" s="179" t="s">
        <v>799</v>
      </c>
      <c r="F451" s="160" t="s">
        <v>800</v>
      </c>
      <c r="G451" s="161"/>
      <c r="H451" s="79"/>
    </row>
    <row r="452" spans="1:8" hidden="1" x14ac:dyDescent="0.2">
      <c r="A452" s="266">
        <v>40296</v>
      </c>
      <c r="B452" s="161">
        <v>441</v>
      </c>
      <c r="C452" s="242" t="s">
        <v>976</v>
      </c>
      <c r="D452" s="243" t="s">
        <v>977</v>
      </c>
      <c r="E452" s="179" t="s">
        <v>801</v>
      </c>
      <c r="F452" s="160" t="s">
        <v>802</v>
      </c>
      <c r="G452" s="161"/>
      <c r="H452" s="79"/>
    </row>
    <row r="453" spans="1:8" hidden="1" x14ac:dyDescent="0.2">
      <c r="A453" s="266">
        <v>40296</v>
      </c>
      <c r="B453" s="161">
        <v>442</v>
      </c>
      <c r="C453" s="242" t="s">
        <v>978</v>
      </c>
      <c r="D453" s="243" t="s">
        <v>979</v>
      </c>
      <c r="E453" s="179" t="s">
        <v>803</v>
      </c>
      <c r="F453" s="160" t="s">
        <v>804</v>
      </c>
      <c r="G453" s="161"/>
      <c r="H453" s="79"/>
    </row>
    <row r="454" spans="1:8" hidden="1" x14ac:dyDescent="0.2">
      <c r="A454" s="266">
        <v>40296</v>
      </c>
      <c r="B454" s="161">
        <v>443</v>
      </c>
      <c r="C454" s="242" t="s">
        <v>980</v>
      </c>
      <c r="D454" s="243" t="s">
        <v>981</v>
      </c>
      <c r="E454" s="179" t="s">
        <v>805</v>
      </c>
      <c r="F454" s="160" t="s">
        <v>806</v>
      </c>
      <c r="G454" s="161"/>
      <c r="H454" s="79"/>
    </row>
    <row r="455" spans="1:8" hidden="1" x14ac:dyDescent="0.2">
      <c r="A455" s="266">
        <v>40296</v>
      </c>
      <c r="B455" s="161">
        <v>444</v>
      </c>
      <c r="C455" s="228" t="s">
        <v>982</v>
      </c>
      <c r="D455" s="229" t="s">
        <v>983</v>
      </c>
      <c r="E455" s="159" t="s">
        <v>807</v>
      </c>
      <c r="F455" s="160" t="s">
        <v>808</v>
      </c>
      <c r="G455" s="161"/>
      <c r="H455" s="79"/>
    </row>
    <row r="456" spans="1:8" hidden="1" x14ac:dyDescent="0.2">
      <c r="A456" s="266">
        <v>40296</v>
      </c>
      <c r="B456" s="161">
        <v>445</v>
      </c>
      <c r="C456" s="228" t="s">
        <v>984</v>
      </c>
      <c r="D456" s="229" t="s">
        <v>985</v>
      </c>
      <c r="E456" s="159" t="s">
        <v>809</v>
      </c>
      <c r="F456" s="160" t="s">
        <v>810</v>
      </c>
      <c r="G456" s="161"/>
      <c r="H456" s="79"/>
    </row>
    <row r="457" spans="1:8" hidden="1" x14ac:dyDescent="0.2">
      <c r="A457" s="266">
        <v>40296</v>
      </c>
      <c r="B457" s="161">
        <v>446</v>
      </c>
      <c r="C457" s="228" t="s">
        <v>986</v>
      </c>
      <c r="D457" s="229" t="s">
        <v>987</v>
      </c>
      <c r="E457" s="159" t="s">
        <v>811</v>
      </c>
      <c r="F457" s="160" t="s">
        <v>812</v>
      </c>
      <c r="G457" s="161"/>
      <c r="H457" s="79"/>
    </row>
    <row r="458" spans="1:8" hidden="1" x14ac:dyDescent="0.2">
      <c r="A458" s="266">
        <v>40296</v>
      </c>
      <c r="B458" s="161">
        <v>447</v>
      </c>
      <c r="C458" s="228" t="s">
        <v>988</v>
      </c>
      <c r="D458" s="229" t="s">
        <v>989</v>
      </c>
      <c r="E458" s="159" t="s">
        <v>813</v>
      </c>
      <c r="F458" s="160" t="s">
        <v>814</v>
      </c>
      <c r="G458" s="47"/>
    </row>
    <row r="459" spans="1:8" hidden="1" x14ac:dyDescent="0.2">
      <c r="A459" s="266">
        <v>40296</v>
      </c>
      <c r="B459" s="161">
        <v>448</v>
      </c>
      <c r="C459" s="228" t="s">
        <v>990</v>
      </c>
      <c r="D459" s="229" t="s">
        <v>991</v>
      </c>
      <c r="E459" s="159" t="s">
        <v>815</v>
      </c>
      <c r="F459" s="160" t="s">
        <v>282</v>
      </c>
      <c r="G459" s="47"/>
    </row>
    <row r="460" spans="1:8" hidden="1" x14ac:dyDescent="0.2">
      <c r="A460" s="266">
        <v>40296</v>
      </c>
      <c r="B460" s="161">
        <v>449</v>
      </c>
      <c r="C460" s="228" t="s">
        <v>992</v>
      </c>
      <c r="D460" s="229" t="s">
        <v>993</v>
      </c>
      <c r="E460" s="159" t="s">
        <v>816</v>
      </c>
      <c r="F460" s="160" t="s">
        <v>817</v>
      </c>
      <c r="G460" s="47"/>
    </row>
    <row r="461" spans="1:8" hidden="1" x14ac:dyDescent="0.2">
      <c r="A461" s="266">
        <v>40296</v>
      </c>
      <c r="B461" s="161">
        <v>450</v>
      </c>
      <c r="C461" s="228" t="s">
        <v>994</v>
      </c>
      <c r="D461" s="229" t="s">
        <v>995</v>
      </c>
      <c r="E461" s="159" t="s">
        <v>818</v>
      </c>
      <c r="F461" s="160" t="s">
        <v>819</v>
      </c>
      <c r="G461" s="47"/>
    </row>
    <row r="462" spans="1:8" hidden="1" x14ac:dyDescent="0.2">
      <c r="A462" s="261"/>
      <c r="B462" s="161">
        <v>451</v>
      </c>
      <c r="C462" s="228"/>
      <c r="D462" s="229"/>
      <c r="E462" s="159"/>
      <c r="F462" s="4"/>
      <c r="G462" s="47"/>
    </row>
    <row r="463" spans="1:8" hidden="1" x14ac:dyDescent="0.2">
      <c r="A463" s="261"/>
      <c r="B463" s="161">
        <v>452</v>
      </c>
      <c r="C463" s="228"/>
      <c r="D463" s="229"/>
      <c r="E463" s="159"/>
      <c r="F463" s="4"/>
      <c r="G463" s="47"/>
    </row>
    <row r="464" spans="1:8" hidden="1" x14ac:dyDescent="0.2">
      <c r="A464" s="261"/>
      <c r="B464" s="161">
        <v>453</v>
      </c>
      <c r="C464" s="228"/>
      <c r="D464" s="229"/>
      <c r="E464" s="159"/>
      <c r="F464" s="4"/>
      <c r="G464" s="47"/>
    </row>
    <row r="465" spans="1:7" hidden="1" x14ac:dyDescent="0.2">
      <c r="A465" s="261"/>
      <c r="B465" s="161">
        <v>454</v>
      </c>
      <c r="C465" s="228"/>
      <c r="D465" s="229"/>
      <c r="E465" s="159"/>
      <c r="F465" s="4"/>
      <c r="G465" s="47"/>
    </row>
    <row r="466" spans="1:7" hidden="1" x14ac:dyDescent="0.2">
      <c r="A466" s="266">
        <v>40438</v>
      </c>
      <c r="B466" s="161">
        <v>455</v>
      </c>
      <c r="C466" s="228" t="s">
        <v>996</v>
      </c>
      <c r="D466" s="229" t="s">
        <v>997</v>
      </c>
      <c r="E466" s="159" t="s">
        <v>791</v>
      </c>
      <c r="F466" s="4"/>
      <c r="G466" s="47"/>
    </row>
    <row r="467" spans="1:7" hidden="1" x14ac:dyDescent="0.2">
      <c r="A467" s="266">
        <v>40438</v>
      </c>
      <c r="B467" s="161">
        <v>456</v>
      </c>
      <c r="C467" s="228" t="s">
        <v>998</v>
      </c>
      <c r="D467" s="229" t="s">
        <v>999</v>
      </c>
      <c r="E467" s="159" t="s">
        <v>820</v>
      </c>
      <c r="F467" s="4"/>
      <c r="G467" s="47"/>
    </row>
    <row r="468" spans="1:7" hidden="1" x14ac:dyDescent="0.2">
      <c r="A468" s="266">
        <v>40438</v>
      </c>
      <c r="B468" s="161">
        <v>457</v>
      </c>
      <c r="C468" s="228" t="s">
        <v>1000</v>
      </c>
      <c r="D468" s="229" t="s">
        <v>1001</v>
      </c>
      <c r="E468" s="159" t="s">
        <v>821</v>
      </c>
      <c r="F468" s="4"/>
      <c r="G468" s="47"/>
    </row>
    <row r="469" spans="1:7" hidden="1" x14ac:dyDescent="0.2">
      <c r="A469" s="266">
        <v>40438</v>
      </c>
      <c r="B469" s="161">
        <v>458</v>
      </c>
      <c r="C469" s="228" t="s">
        <v>1002</v>
      </c>
      <c r="D469" s="229" t="s">
        <v>1003</v>
      </c>
      <c r="E469" s="159" t="s">
        <v>822</v>
      </c>
      <c r="F469" s="4"/>
      <c r="G469" s="47"/>
    </row>
    <row r="470" spans="1:7" hidden="1" x14ac:dyDescent="0.2">
      <c r="A470" s="266">
        <v>40438</v>
      </c>
      <c r="B470" s="161">
        <v>459</v>
      </c>
      <c r="C470" s="228" t="s">
        <v>1477</v>
      </c>
      <c r="D470" s="229" t="s">
        <v>1004</v>
      </c>
      <c r="E470" s="159" t="s">
        <v>823</v>
      </c>
      <c r="F470" s="4"/>
      <c r="G470" s="47"/>
    </row>
    <row r="471" spans="1:7" ht="25.5" hidden="1" x14ac:dyDescent="0.2">
      <c r="A471" s="266">
        <v>40438</v>
      </c>
      <c r="B471" s="161">
        <v>460</v>
      </c>
      <c r="C471" s="242" t="s">
        <v>1953</v>
      </c>
      <c r="D471" s="243" t="s">
        <v>1954</v>
      </c>
      <c r="E471" s="179" t="s">
        <v>824</v>
      </c>
      <c r="F471" s="4"/>
      <c r="G471" s="47"/>
    </row>
    <row r="472" spans="1:7" hidden="1" x14ac:dyDescent="0.2">
      <c r="A472" s="266">
        <v>40438</v>
      </c>
      <c r="B472" s="161">
        <v>461</v>
      </c>
      <c r="C472" s="228" t="s">
        <v>1005</v>
      </c>
      <c r="D472" s="229" t="s">
        <v>1006</v>
      </c>
      <c r="E472" s="159" t="s">
        <v>825</v>
      </c>
      <c r="F472" s="4"/>
      <c r="G472" s="47"/>
    </row>
    <row r="473" spans="1:7" hidden="1" x14ac:dyDescent="0.2">
      <c r="A473" s="266">
        <v>40438</v>
      </c>
      <c r="B473" s="161">
        <v>462</v>
      </c>
      <c r="C473" s="47" t="s">
        <v>1955</v>
      </c>
      <c r="D473" s="47" t="s">
        <v>340</v>
      </c>
      <c r="E473" s="47"/>
      <c r="F473" s="4"/>
      <c r="G473" s="47"/>
    </row>
    <row r="474" spans="1:7" hidden="1" x14ac:dyDescent="0.2">
      <c r="A474" s="266">
        <v>40438</v>
      </c>
      <c r="B474" s="161">
        <v>463</v>
      </c>
      <c r="C474" s="47" t="s">
        <v>994</v>
      </c>
      <c r="D474" s="47"/>
      <c r="E474" s="47"/>
      <c r="F474" s="4"/>
      <c r="G474" s="47"/>
    </row>
    <row r="475" spans="1:7" hidden="1" x14ac:dyDescent="0.2">
      <c r="A475" s="266">
        <v>40438</v>
      </c>
      <c r="B475" s="161">
        <v>464</v>
      </c>
      <c r="C475" s="47" t="s">
        <v>994</v>
      </c>
      <c r="D475" s="47"/>
      <c r="E475" s="47"/>
      <c r="F475" s="4"/>
      <c r="G475" s="47"/>
    </row>
    <row r="476" spans="1:7" hidden="1" x14ac:dyDescent="0.2">
      <c r="A476" s="266">
        <v>40438</v>
      </c>
      <c r="B476" s="161">
        <v>465</v>
      </c>
      <c r="C476" s="47" t="s">
        <v>994</v>
      </c>
      <c r="D476" s="47"/>
      <c r="E476" s="47"/>
      <c r="F476" s="4"/>
      <c r="G476" s="47"/>
    </row>
    <row r="477" spans="1:7" hidden="1" x14ac:dyDescent="0.2">
      <c r="A477" s="266">
        <v>40438</v>
      </c>
      <c r="B477" s="161">
        <v>466</v>
      </c>
      <c r="C477" s="47" t="s">
        <v>994</v>
      </c>
      <c r="D477" s="47"/>
      <c r="E477" s="47"/>
      <c r="F477" s="4"/>
      <c r="G477" s="47"/>
    </row>
    <row r="478" spans="1:7" hidden="1" x14ac:dyDescent="0.2">
      <c r="A478" s="266">
        <v>40438</v>
      </c>
      <c r="B478" s="161">
        <v>467</v>
      </c>
      <c r="C478" s="47" t="s">
        <v>994</v>
      </c>
      <c r="D478" s="47"/>
      <c r="E478" s="47"/>
      <c r="F478" s="4"/>
      <c r="G478" s="47"/>
    </row>
    <row r="479" spans="1:7" hidden="1" x14ac:dyDescent="0.2">
      <c r="A479" s="266">
        <v>40547</v>
      </c>
      <c r="B479" s="270">
        <v>468</v>
      </c>
      <c r="C479" s="47"/>
      <c r="D479" s="47"/>
      <c r="E479" s="47"/>
      <c r="F479" s="4"/>
      <c r="G479" s="47"/>
    </row>
    <row r="480" spans="1:7" hidden="1" x14ac:dyDescent="0.2">
      <c r="A480" s="266">
        <v>40547</v>
      </c>
      <c r="B480" s="161">
        <v>469</v>
      </c>
      <c r="C480" s="47"/>
      <c r="D480" s="47"/>
      <c r="E480" s="47"/>
      <c r="F480" s="4"/>
      <c r="G480" s="47"/>
    </row>
    <row r="481" spans="1:7" hidden="1" x14ac:dyDescent="0.2">
      <c r="A481" s="266">
        <v>40547</v>
      </c>
      <c r="B481" s="270">
        <v>470</v>
      </c>
      <c r="C481" s="47" t="s">
        <v>1007</v>
      </c>
      <c r="D481" s="47"/>
      <c r="E481" s="47"/>
      <c r="F481" s="4"/>
      <c r="G481" s="47"/>
    </row>
    <row r="482" spans="1:7" hidden="1" x14ac:dyDescent="0.2">
      <c r="A482" s="266">
        <v>40547</v>
      </c>
      <c r="B482" s="161">
        <v>471</v>
      </c>
      <c r="C482" s="47" t="s">
        <v>1008</v>
      </c>
      <c r="D482" s="47"/>
      <c r="E482" s="47"/>
      <c r="F482" s="4"/>
      <c r="G482" s="47"/>
    </row>
    <row r="483" spans="1:7" hidden="1" x14ac:dyDescent="0.2">
      <c r="A483" s="266">
        <v>40547</v>
      </c>
      <c r="B483" s="270">
        <v>472</v>
      </c>
      <c r="C483" s="47" t="s">
        <v>1009</v>
      </c>
      <c r="D483" s="47"/>
      <c r="E483" s="47"/>
      <c r="F483" s="4"/>
      <c r="G483" s="47"/>
    </row>
    <row r="484" spans="1:7" hidden="1" x14ac:dyDescent="0.2">
      <c r="A484" s="266">
        <v>40547</v>
      </c>
      <c r="B484" s="161">
        <v>473</v>
      </c>
      <c r="C484" s="47" t="s">
        <v>1010</v>
      </c>
      <c r="D484" s="217"/>
      <c r="E484" s="217"/>
      <c r="F484" s="15"/>
      <c r="G484" s="217"/>
    </row>
    <row r="485" spans="1:7" hidden="1" x14ac:dyDescent="0.2">
      <c r="A485" s="266">
        <v>40547</v>
      </c>
      <c r="B485" s="270">
        <v>474</v>
      </c>
      <c r="C485" s="47" t="s">
        <v>1011</v>
      </c>
      <c r="D485" s="217"/>
      <c r="E485" s="217"/>
      <c r="F485" s="15"/>
      <c r="G485" s="217"/>
    </row>
    <row r="486" spans="1:7" hidden="1" x14ac:dyDescent="0.2">
      <c r="A486" s="266">
        <v>40547</v>
      </c>
      <c r="B486" s="161">
        <v>475</v>
      </c>
      <c r="C486" s="47" t="s">
        <v>1012</v>
      </c>
      <c r="D486" s="217"/>
      <c r="E486" s="217"/>
      <c r="F486" s="15"/>
      <c r="G486" s="217"/>
    </row>
    <row r="487" spans="1:7" hidden="1" x14ac:dyDescent="0.2">
      <c r="A487" s="266">
        <v>40547</v>
      </c>
      <c r="B487" s="270">
        <v>476</v>
      </c>
      <c r="C487" s="47" t="s">
        <v>1013</v>
      </c>
      <c r="D487" s="217"/>
      <c r="E487" s="217"/>
      <c r="F487" s="15"/>
      <c r="G487" s="217"/>
    </row>
    <row r="488" spans="1:7" hidden="1" x14ac:dyDescent="0.2">
      <c r="A488" s="266">
        <v>40547</v>
      </c>
      <c r="B488" s="161">
        <v>477</v>
      </c>
      <c r="C488" s="47" t="s">
        <v>1014</v>
      </c>
      <c r="D488" s="217"/>
      <c r="E488" s="217"/>
      <c r="F488" s="15"/>
      <c r="G488" s="217"/>
    </row>
    <row r="489" spans="1:7" hidden="1" x14ac:dyDescent="0.2">
      <c r="A489" s="266">
        <v>40547</v>
      </c>
      <c r="B489" s="270">
        <v>478</v>
      </c>
      <c r="C489" s="47" t="s">
        <v>1015</v>
      </c>
      <c r="D489" s="217"/>
      <c r="E489" s="217"/>
      <c r="F489" s="15"/>
      <c r="G489" s="217"/>
    </row>
    <row r="490" spans="1:7" hidden="1" x14ac:dyDescent="0.2">
      <c r="A490" s="266">
        <v>40547</v>
      </c>
      <c r="B490" s="161">
        <v>479</v>
      </c>
      <c r="C490" s="47" t="s">
        <v>1016</v>
      </c>
      <c r="D490" s="217"/>
      <c r="E490" s="217"/>
      <c r="F490" s="15"/>
      <c r="G490" s="217"/>
    </row>
    <row r="491" spans="1:7" hidden="1" x14ac:dyDescent="0.2">
      <c r="A491" s="266">
        <v>40547</v>
      </c>
      <c r="B491" s="270">
        <v>480</v>
      </c>
      <c r="C491" s="47" t="s">
        <v>1017</v>
      </c>
      <c r="D491" s="217"/>
      <c r="E491" s="217"/>
      <c r="F491" s="15"/>
      <c r="G491" s="217"/>
    </row>
    <row r="492" spans="1:7" hidden="1" x14ac:dyDescent="0.2">
      <c r="A492" s="266">
        <v>40547</v>
      </c>
      <c r="B492" s="161">
        <v>481</v>
      </c>
      <c r="C492" s="47" t="s">
        <v>1018</v>
      </c>
      <c r="D492" s="217"/>
      <c r="E492" s="217"/>
      <c r="F492" s="15"/>
      <c r="G492" s="217"/>
    </row>
    <row r="493" spans="1:7" hidden="1" x14ac:dyDescent="0.2">
      <c r="A493" s="266">
        <v>40547</v>
      </c>
      <c r="B493" s="270">
        <v>482</v>
      </c>
      <c r="C493" s="47" t="s">
        <v>1019</v>
      </c>
      <c r="D493" s="217"/>
      <c r="E493" s="217"/>
      <c r="F493" s="15"/>
      <c r="G493" s="217"/>
    </row>
    <row r="494" spans="1:7" hidden="1" x14ac:dyDescent="0.2">
      <c r="A494" s="266">
        <v>40547</v>
      </c>
      <c r="B494" s="161">
        <v>483</v>
      </c>
      <c r="C494" s="47" t="s">
        <v>1020</v>
      </c>
      <c r="D494" s="217"/>
      <c r="E494" s="217"/>
      <c r="F494" s="15"/>
      <c r="G494" s="217"/>
    </row>
    <row r="495" spans="1:7" hidden="1" x14ac:dyDescent="0.2">
      <c r="A495" s="266">
        <v>40547</v>
      </c>
      <c r="B495" s="270">
        <v>484</v>
      </c>
      <c r="C495" s="47" t="s">
        <v>1021</v>
      </c>
      <c r="D495" s="217"/>
      <c r="E495" s="217"/>
      <c r="F495" s="15"/>
      <c r="G495" s="217"/>
    </row>
    <row r="496" spans="1:7" hidden="1" x14ac:dyDescent="0.2">
      <c r="A496" s="266">
        <v>40547</v>
      </c>
      <c r="B496" s="161">
        <v>485</v>
      </c>
      <c r="C496" s="47" t="s">
        <v>1022</v>
      </c>
      <c r="D496" s="217"/>
      <c r="E496" s="217"/>
      <c r="F496" s="15"/>
      <c r="G496" s="217"/>
    </row>
    <row r="497" spans="1:7" hidden="1" x14ac:dyDescent="0.2">
      <c r="A497" s="266">
        <v>40547</v>
      </c>
      <c r="B497" s="270">
        <v>486</v>
      </c>
      <c r="C497" s="47" t="s">
        <v>1023</v>
      </c>
      <c r="D497" s="217"/>
      <c r="E497" s="217"/>
      <c r="F497" s="15"/>
      <c r="G497" s="217"/>
    </row>
    <row r="498" spans="1:7" hidden="1" x14ac:dyDescent="0.2">
      <c r="A498" s="266">
        <v>40547</v>
      </c>
      <c r="B498" s="161">
        <v>487</v>
      </c>
      <c r="C498" s="47" t="s">
        <v>1024</v>
      </c>
      <c r="D498" s="217"/>
      <c r="E498" s="217"/>
      <c r="F498" s="15"/>
      <c r="G498" s="217"/>
    </row>
    <row r="499" spans="1:7" hidden="1" x14ac:dyDescent="0.2">
      <c r="A499" s="266">
        <v>40547</v>
      </c>
      <c r="B499" s="270">
        <v>488</v>
      </c>
      <c r="C499" s="47" t="s">
        <v>1025</v>
      </c>
      <c r="D499" s="217"/>
      <c r="E499" s="217"/>
      <c r="F499" s="15"/>
      <c r="G499" s="217"/>
    </row>
    <row r="500" spans="1:7" hidden="1" x14ac:dyDescent="0.2">
      <c r="A500" s="266">
        <v>40547</v>
      </c>
      <c r="B500" s="161">
        <v>489</v>
      </c>
      <c r="C500" s="47" t="s">
        <v>1026</v>
      </c>
      <c r="D500" s="217"/>
      <c r="E500" s="217"/>
      <c r="F500" s="15"/>
      <c r="G500" s="217"/>
    </row>
    <row r="501" spans="1:7" hidden="1" x14ac:dyDescent="0.2">
      <c r="A501" s="266">
        <v>40547</v>
      </c>
      <c r="B501" s="270">
        <v>490</v>
      </c>
      <c r="C501" s="47" t="s">
        <v>1027</v>
      </c>
      <c r="D501" s="217"/>
      <c r="E501" s="217"/>
      <c r="F501" s="15"/>
      <c r="G501" s="217"/>
    </row>
    <row r="502" spans="1:7" hidden="1" x14ac:dyDescent="0.2">
      <c r="A502" s="266">
        <v>40547</v>
      </c>
      <c r="B502" s="161">
        <v>491</v>
      </c>
      <c r="C502" s="47" t="s">
        <v>1028</v>
      </c>
      <c r="D502" s="217"/>
      <c r="E502" s="217"/>
      <c r="F502" s="15"/>
      <c r="G502" s="217"/>
    </row>
    <row r="503" spans="1:7" hidden="1" x14ac:dyDescent="0.2">
      <c r="A503" s="266">
        <v>40547</v>
      </c>
      <c r="B503" s="270">
        <v>492</v>
      </c>
      <c r="C503" s="47" t="s">
        <v>1029</v>
      </c>
      <c r="D503" s="217"/>
      <c r="E503" s="217"/>
      <c r="F503" s="15"/>
      <c r="G503" s="217"/>
    </row>
    <row r="504" spans="1:7" hidden="1" x14ac:dyDescent="0.2">
      <c r="A504" s="266">
        <v>40547</v>
      </c>
      <c r="B504" s="161">
        <v>493</v>
      </c>
      <c r="C504" s="47" t="s">
        <v>1030</v>
      </c>
      <c r="D504" s="217"/>
      <c r="E504" s="217"/>
      <c r="F504" s="15"/>
      <c r="G504" s="217"/>
    </row>
    <row r="505" spans="1:7" hidden="1" x14ac:dyDescent="0.2">
      <c r="A505" s="266">
        <v>40547</v>
      </c>
      <c r="B505" s="270">
        <v>494</v>
      </c>
      <c r="C505" s="47" t="s">
        <v>1031</v>
      </c>
      <c r="D505" s="217"/>
      <c r="E505" s="217"/>
      <c r="F505" s="15"/>
      <c r="G505" s="217"/>
    </row>
    <row r="506" spans="1:7" hidden="1" x14ac:dyDescent="0.2">
      <c r="A506" s="266">
        <v>40547</v>
      </c>
      <c r="B506" s="161">
        <v>495</v>
      </c>
      <c r="C506" s="47"/>
      <c r="D506" s="217"/>
      <c r="E506" s="217"/>
      <c r="F506" s="15"/>
      <c r="G506" s="217"/>
    </row>
    <row r="507" spans="1:7" hidden="1" x14ac:dyDescent="0.2">
      <c r="A507" s="266">
        <v>40547</v>
      </c>
      <c r="B507" s="270">
        <v>496</v>
      </c>
      <c r="C507" s="47"/>
      <c r="D507" s="47"/>
      <c r="E507" s="47"/>
      <c r="F507" s="4"/>
      <c r="G507" s="47"/>
    </row>
    <row r="508" spans="1:7" hidden="1" x14ac:dyDescent="0.2">
      <c r="A508" s="266">
        <v>40547</v>
      </c>
      <c r="B508" s="161">
        <v>497</v>
      </c>
      <c r="C508" s="47"/>
      <c r="D508" s="47"/>
      <c r="E508" s="47"/>
      <c r="F508" s="4"/>
      <c r="G508" s="47"/>
    </row>
    <row r="509" spans="1:7" hidden="1" x14ac:dyDescent="0.2">
      <c r="A509" s="266">
        <v>40547</v>
      </c>
      <c r="B509" s="270">
        <v>498</v>
      </c>
      <c r="C509" s="47"/>
      <c r="D509" s="47"/>
      <c r="E509" s="47"/>
      <c r="F509" s="4"/>
      <c r="G509" s="47"/>
    </row>
    <row r="510" spans="1:7" hidden="1" x14ac:dyDescent="0.2">
      <c r="A510" s="266">
        <v>40547</v>
      </c>
      <c r="B510" s="161">
        <v>499</v>
      </c>
      <c r="C510" s="47"/>
      <c r="D510" s="47"/>
      <c r="E510" s="47"/>
      <c r="F510" s="4"/>
      <c r="G510" s="47"/>
    </row>
    <row r="511" spans="1:7" hidden="1" x14ac:dyDescent="0.2">
      <c r="A511" s="266">
        <v>40547</v>
      </c>
      <c r="B511" s="270">
        <v>500</v>
      </c>
      <c r="C511" s="47" t="s">
        <v>1032</v>
      </c>
      <c r="D511" s="47"/>
      <c r="E511" s="47"/>
      <c r="F511" s="4"/>
      <c r="G511" s="47"/>
    </row>
    <row r="512" spans="1:7" hidden="1" x14ac:dyDescent="0.2">
      <c r="A512" s="266">
        <v>40547</v>
      </c>
      <c r="B512" s="161">
        <v>501</v>
      </c>
      <c r="C512" s="47" t="s">
        <v>1033</v>
      </c>
      <c r="D512" s="47"/>
      <c r="E512" s="47"/>
      <c r="F512" s="4"/>
      <c r="G512" s="47"/>
    </row>
    <row r="513" spans="1:7" hidden="1" x14ac:dyDescent="0.2">
      <c r="A513" s="266">
        <v>40547</v>
      </c>
      <c r="B513" s="270">
        <v>502</v>
      </c>
      <c r="C513" s="47" t="s">
        <v>1034</v>
      </c>
      <c r="D513" s="47"/>
      <c r="E513" s="47"/>
      <c r="F513" s="4"/>
      <c r="G513" s="47"/>
    </row>
    <row r="514" spans="1:7" hidden="1" x14ac:dyDescent="0.2">
      <c r="A514" s="266">
        <v>40547</v>
      </c>
      <c r="B514" s="161">
        <v>503</v>
      </c>
      <c r="C514" s="47" t="s">
        <v>1035</v>
      </c>
      <c r="D514" s="47"/>
      <c r="E514" s="47"/>
      <c r="F514" s="4"/>
      <c r="G514" s="47"/>
    </row>
    <row r="515" spans="1:7" hidden="1" x14ac:dyDescent="0.2">
      <c r="A515" s="266">
        <v>40547</v>
      </c>
      <c r="B515" s="270">
        <v>504</v>
      </c>
      <c r="C515" s="47" t="s">
        <v>1036</v>
      </c>
      <c r="D515" s="47"/>
      <c r="E515" s="47"/>
      <c r="F515" s="4"/>
      <c r="G515" s="47"/>
    </row>
    <row r="516" spans="1:7" hidden="1" x14ac:dyDescent="0.2">
      <c r="A516" s="266">
        <v>40547</v>
      </c>
      <c r="B516" s="161">
        <v>505</v>
      </c>
      <c r="C516" s="47" t="s">
        <v>1037</v>
      </c>
      <c r="D516" s="47"/>
      <c r="E516" s="47"/>
      <c r="F516" s="4"/>
      <c r="G516" s="47"/>
    </row>
    <row r="517" spans="1:7" hidden="1" x14ac:dyDescent="0.2">
      <c r="A517" s="266">
        <v>40547</v>
      </c>
      <c r="B517" s="270">
        <v>506</v>
      </c>
      <c r="C517" s="47" t="s">
        <v>1038</v>
      </c>
      <c r="D517" s="47"/>
      <c r="E517" s="47"/>
      <c r="F517" s="4"/>
      <c r="G517" s="47"/>
    </row>
    <row r="518" spans="1:7" hidden="1" x14ac:dyDescent="0.2">
      <c r="A518" s="266">
        <v>40547</v>
      </c>
      <c r="B518" s="161">
        <v>507</v>
      </c>
      <c r="C518" s="47" t="s">
        <v>1039</v>
      </c>
      <c r="D518" s="47"/>
      <c r="E518" s="47"/>
      <c r="F518" s="4"/>
      <c r="G518" s="47"/>
    </row>
    <row r="519" spans="1:7" hidden="1" x14ac:dyDescent="0.2">
      <c r="A519" s="266">
        <v>40547</v>
      </c>
      <c r="B519" s="270">
        <v>508</v>
      </c>
      <c r="C519" s="47" t="s">
        <v>1040</v>
      </c>
      <c r="D519" s="47"/>
      <c r="E519" s="47"/>
      <c r="F519" s="4"/>
      <c r="G519" s="47"/>
    </row>
    <row r="520" spans="1:7" hidden="1" x14ac:dyDescent="0.2">
      <c r="A520" s="266">
        <v>40547</v>
      </c>
      <c r="B520" s="161">
        <v>509</v>
      </c>
      <c r="C520" s="47" t="s">
        <v>1041</v>
      </c>
      <c r="D520" s="47"/>
      <c r="E520" s="47"/>
      <c r="F520" s="4"/>
      <c r="G520" s="47"/>
    </row>
    <row r="521" spans="1:7" hidden="1" x14ac:dyDescent="0.2">
      <c r="A521" s="266">
        <v>40547</v>
      </c>
      <c r="B521" s="270">
        <v>510</v>
      </c>
      <c r="C521" s="47" t="s">
        <v>1042</v>
      </c>
      <c r="D521" s="47"/>
      <c r="E521" s="47"/>
      <c r="F521" s="4"/>
      <c r="G521" s="47"/>
    </row>
    <row r="522" spans="1:7" hidden="1" x14ac:dyDescent="0.2">
      <c r="A522" s="266">
        <v>40547</v>
      </c>
      <c r="B522" s="161">
        <v>511</v>
      </c>
      <c r="C522" s="47" t="s">
        <v>1043</v>
      </c>
      <c r="D522" s="47"/>
      <c r="E522" s="47"/>
      <c r="F522" s="4"/>
      <c r="G522" s="47"/>
    </row>
    <row r="523" spans="1:7" hidden="1" x14ac:dyDescent="0.2">
      <c r="A523" s="266">
        <v>40547</v>
      </c>
      <c r="B523" s="270">
        <v>512</v>
      </c>
      <c r="C523" s="47" t="s">
        <v>1044</v>
      </c>
      <c r="D523" s="47"/>
      <c r="E523" s="47"/>
      <c r="F523" s="4"/>
      <c r="G523" s="47"/>
    </row>
    <row r="524" spans="1:7" hidden="1" x14ac:dyDescent="0.2">
      <c r="A524" s="266">
        <v>40547</v>
      </c>
      <c r="B524" s="161">
        <v>513</v>
      </c>
      <c r="C524" s="47" t="s">
        <v>1045</v>
      </c>
      <c r="D524" s="47"/>
      <c r="E524" s="47"/>
      <c r="F524" s="4"/>
      <c r="G524" s="47"/>
    </row>
    <row r="525" spans="1:7" hidden="1" x14ac:dyDescent="0.2">
      <c r="A525" s="266">
        <v>40547</v>
      </c>
      <c r="B525" s="270">
        <v>514</v>
      </c>
      <c r="C525" s="47" t="s">
        <v>1046</v>
      </c>
      <c r="D525" s="47"/>
      <c r="E525" s="47"/>
      <c r="F525" s="4"/>
      <c r="G525" s="47"/>
    </row>
    <row r="526" spans="1:7" hidden="1" x14ac:dyDescent="0.2">
      <c r="A526" s="266">
        <v>40547</v>
      </c>
      <c r="B526" s="161">
        <v>515</v>
      </c>
      <c r="C526" s="47" t="s">
        <v>1047</v>
      </c>
      <c r="D526" s="47"/>
      <c r="E526" s="47"/>
      <c r="F526" s="4"/>
      <c r="G526" s="47"/>
    </row>
    <row r="527" spans="1:7" hidden="1" x14ac:dyDescent="0.2">
      <c r="A527" s="266">
        <v>40547</v>
      </c>
      <c r="B527" s="270">
        <v>516</v>
      </c>
      <c r="C527" s="47" t="s">
        <v>1048</v>
      </c>
      <c r="D527" s="47"/>
      <c r="E527" s="47"/>
      <c r="F527" s="4"/>
      <c r="G527" s="47"/>
    </row>
    <row r="528" spans="1:7" hidden="1" x14ac:dyDescent="0.2">
      <c r="A528" s="266">
        <v>40547</v>
      </c>
      <c r="B528" s="161">
        <v>517</v>
      </c>
      <c r="C528" s="47" t="s">
        <v>1049</v>
      </c>
      <c r="D528" s="47"/>
      <c r="E528" s="47"/>
      <c r="F528" s="4"/>
      <c r="G528" s="47"/>
    </row>
    <row r="529" spans="1:7" hidden="1" x14ac:dyDescent="0.2">
      <c r="A529" s="266">
        <v>40547</v>
      </c>
      <c r="B529" s="270">
        <v>518</v>
      </c>
      <c r="C529" s="47" t="s">
        <v>1050</v>
      </c>
      <c r="D529" s="47"/>
      <c r="E529" s="47"/>
      <c r="F529" s="4"/>
      <c r="G529" s="47"/>
    </row>
    <row r="530" spans="1:7" hidden="1" x14ac:dyDescent="0.2">
      <c r="A530" s="266">
        <v>40547</v>
      </c>
      <c r="B530" s="270">
        <v>519</v>
      </c>
      <c r="C530" s="47" t="s">
        <v>1051</v>
      </c>
      <c r="D530" s="47"/>
      <c r="E530" s="47"/>
      <c r="F530" s="4"/>
      <c r="G530" s="47"/>
    </row>
    <row r="531" spans="1:7" hidden="1" x14ac:dyDescent="0.2">
      <c r="A531" s="266">
        <v>40547</v>
      </c>
      <c r="B531" s="161">
        <v>520</v>
      </c>
      <c r="C531" s="47" t="s">
        <v>1052</v>
      </c>
      <c r="D531" s="47"/>
      <c r="E531" s="47"/>
      <c r="F531" s="4"/>
      <c r="G531" s="47"/>
    </row>
    <row r="532" spans="1:7" hidden="1" x14ac:dyDescent="0.2">
      <c r="A532" s="266">
        <v>40547</v>
      </c>
      <c r="B532" s="270">
        <v>521</v>
      </c>
      <c r="C532" s="47" t="s">
        <v>1053</v>
      </c>
      <c r="D532" s="47"/>
      <c r="E532" s="47"/>
      <c r="F532" s="4"/>
      <c r="G532" s="47"/>
    </row>
    <row r="533" spans="1:7" hidden="1" x14ac:dyDescent="0.2">
      <c r="A533" s="266">
        <v>40547</v>
      </c>
      <c r="B533" s="161">
        <v>522</v>
      </c>
      <c r="C533" s="47" t="s">
        <v>1054</v>
      </c>
      <c r="D533" s="47"/>
      <c r="E533" s="47"/>
      <c r="F533" s="4"/>
      <c r="G533" s="47"/>
    </row>
    <row r="534" spans="1:7" hidden="1" x14ac:dyDescent="0.2">
      <c r="A534" s="266">
        <v>40547</v>
      </c>
      <c r="B534" s="270">
        <v>523</v>
      </c>
      <c r="C534" s="47" t="s">
        <v>1055</v>
      </c>
      <c r="D534" s="47"/>
      <c r="E534" s="47"/>
      <c r="F534" s="4"/>
      <c r="G534" s="47"/>
    </row>
    <row r="535" spans="1:7" hidden="1" x14ac:dyDescent="0.2">
      <c r="A535" s="266">
        <v>40547</v>
      </c>
      <c r="B535" s="270">
        <v>524</v>
      </c>
      <c r="C535" s="47" t="s">
        <v>1056</v>
      </c>
      <c r="D535" s="47"/>
      <c r="E535" s="47"/>
      <c r="F535" s="4"/>
      <c r="G535" s="47"/>
    </row>
    <row r="536" spans="1:7" hidden="1" x14ac:dyDescent="0.2">
      <c r="A536" s="266">
        <v>40547</v>
      </c>
      <c r="B536" s="161">
        <v>525</v>
      </c>
      <c r="C536" s="47" t="s">
        <v>1057</v>
      </c>
      <c r="D536" s="47"/>
      <c r="E536" s="47"/>
      <c r="F536" s="4"/>
      <c r="G536" s="47"/>
    </row>
    <row r="537" spans="1:7" hidden="1" x14ac:dyDescent="0.2">
      <c r="A537" s="266">
        <v>40547</v>
      </c>
      <c r="B537" s="270">
        <v>526</v>
      </c>
      <c r="C537" s="47" t="s">
        <v>1058</v>
      </c>
      <c r="D537" s="47"/>
      <c r="E537" s="47"/>
      <c r="F537" s="4"/>
      <c r="G537" s="47"/>
    </row>
    <row r="538" spans="1:7" hidden="1" x14ac:dyDescent="0.2">
      <c r="A538" s="266">
        <v>40547</v>
      </c>
      <c r="B538" s="161">
        <v>527</v>
      </c>
      <c r="C538" s="47" t="s">
        <v>1059</v>
      </c>
      <c r="D538" s="47"/>
      <c r="E538" s="47"/>
      <c r="F538" s="4"/>
      <c r="G538" s="47"/>
    </row>
    <row r="539" spans="1:7" hidden="1" x14ac:dyDescent="0.2">
      <c r="A539" s="266">
        <v>40547</v>
      </c>
      <c r="B539" s="270">
        <v>528</v>
      </c>
      <c r="C539" s="47" t="s">
        <v>1060</v>
      </c>
      <c r="D539" s="47"/>
      <c r="E539" s="47"/>
      <c r="F539" s="4"/>
      <c r="G539" s="47"/>
    </row>
    <row r="540" spans="1:7" hidden="1" x14ac:dyDescent="0.2">
      <c r="A540" s="266">
        <v>40547</v>
      </c>
      <c r="B540" s="270">
        <v>529</v>
      </c>
      <c r="C540" s="47" t="s">
        <v>1061</v>
      </c>
      <c r="D540" s="47"/>
      <c r="E540" s="47"/>
      <c r="F540" s="4"/>
      <c r="G540" s="47"/>
    </row>
    <row r="541" spans="1:7" hidden="1" x14ac:dyDescent="0.2">
      <c r="A541" s="266">
        <v>40547</v>
      </c>
      <c r="B541" s="161">
        <v>530</v>
      </c>
      <c r="C541" s="47" t="s">
        <v>1062</v>
      </c>
      <c r="D541" s="47"/>
      <c r="E541" s="47"/>
      <c r="F541" s="4"/>
      <c r="G541" s="47"/>
    </row>
    <row r="542" spans="1:7" hidden="1" x14ac:dyDescent="0.2">
      <c r="A542" s="266">
        <v>40547</v>
      </c>
      <c r="B542" s="270">
        <v>531</v>
      </c>
      <c r="C542" s="47" t="s">
        <v>1063</v>
      </c>
      <c r="D542" s="47"/>
      <c r="E542" s="47"/>
      <c r="F542" s="4"/>
      <c r="G542" s="47"/>
    </row>
    <row r="543" spans="1:7" hidden="1" x14ac:dyDescent="0.2">
      <c r="A543" s="266">
        <v>40547</v>
      </c>
      <c r="B543" s="161">
        <v>532</v>
      </c>
      <c r="C543" s="47" t="s">
        <v>1064</v>
      </c>
      <c r="D543" s="47"/>
      <c r="E543" s="47"/>
      <c r="F543" s="4"/>
      <c r="G543" s="47"/>
    </row>
    <row r="544" spans="1:7" hidden="1" x14ac:dyDescent="0.2">
      <c r="A544" s="266">
        <v>40547</v>
      </c>
      <c r="B544" s="270">
        <v>533</v>
      </c>
      <c r="C544" s="47" t="s">
        <v>1065</v>
      </c>
      <c r="D544" s="47"/>
      <c r="E544" s="47"/>
      <c r="F544" s="4"/>
      <c r="G544" s="47"/>
    </row>
    <row r="545" spans="1:7" hidden="1" x14ac:dyDescent="0.2">
      <c r="A545" s="266">
        <v>40547</v>
      </c>
      <c r="B545" s="270">
        <v>534</v>
      </c>
      <c r="C545" s="47" t="s">
        <v>1066</v>
      </c>
      <c r="D545" s="47"/>
      <c r="E545" s="47"/>
      <c r="F545" s="4"/>
      <c r="G545" s="47"/>
    </row>
    <row r="546" spans="1:7" hidden="1" x14ac:dyDescent="0.2">
      <c r="A546" s="266">
        <v>40547</v>
      </c>
      <c r="B546" s="161">
        <v>535</v>
      </c>
      <c r="C546" s="47" t="s">
        <v>1067</v>
      </c>
      <c r="D546" s="47"/>
      <c r="E546" s="47"/>
      <c r="F546" s="4"/>
      <c r="G546" s="47"/>
    </row>
    <row r="547" spans="1:7" hidden="1" x14ac:dyDescent="0.2">
      <c r="A547" s="266">
        <v>40547</v>
      </c>
      <c r="B547" s="270">
        <v>536</v>
      </c>
      <c r="C547" s="47" t="s">
        <v>1068</v>
      </c>
      <c r="D547" s="47"/>
      <c r="E547" s="47"/>
      <c r="F547" s="4"/>
      <c r="G547" s="47"/>
    </row>
    <row r="548" spans="1:7" hidden="1" x14ac:dyDescent="0.2">
      <c r="A548" s="266">
        <v>40547</v>
      </c>
      <c r="B548" s="161">
        <v>537</v>
      </c>
      <c r="C548" s="47" t="s">
        <v>1069</v>
      </c>
      <c r="D548" s="47"/>
      <c r="E548" s="47"/>
      <c r="F548" s="4"/>
      <c r="G548" s="47"/>
    </row>
    <row r="549" spans="1:7" hidden="1" x14ac:dyDescent="0.2">
      <c r="A549" s="266">
        <v>40547</v>
      </c>
      <c r="B549" s="270">
        <v>538</v>
      </c>
      <c r="C549" s="47" t="s">
        <v>1070</v>
      </c>
      <c r="D549" s="47"/>
      <c r="E549" s="47"/>
      <c r="F549" s="4"/>
      <c r="G549" s="47"/>
    </row>
    <row r="550" spans="1:7" hidden="1" x14ac:dyDescent="0.2">
      <c r="A550" s="266">
        <v>40547</v>
      </c>
      <c r="B550" s="270">
        <v>539</v>
      </c>
      <c r="C550" s="47" t="s">
        <v>1071</v>
      </c>
      <c r="D550" s="47"/>
      <c r="E550" s="47"/>
      <c r="F550" s="4"/>
      <c r="G550" s="47"/>
    </row>
    <row r="551" spans="1:7" hidden="1" x14ac:dyDescent="0.2">
      <c r="A551" s="266">
        <v>40547</v>
      </c>
      <c r="B551" s="161">
        <v>540</v>
      </c>
      <c r="C551" s="47" t="s">
        <v>1072</v>
      </c>
      <c r="D551" s="47"/>
      <c r="E551" s="47"/>
      <c r="F551" s="4"/>
      <c r="G551" s="47"/>
    </row>
    <row r="552" spans="1:7" hidden="1" x14ac:dyDescent="0.2">
      <c r="A552" s="266">
        <v>40547</v>
      </c>
      <c r="B552" s="270">
        <v>541</v>
      </c>
      <c r="C552" s="47" t="s">
        <v>1073</v>
      </c>
      <c r="D552" s="47"/>
      <c r="E552" s="47"/>
      <c r="F552" s="4"/>
      <c r="G552" s="47"/>
    </row>
    <row r="553" spans="1:7" hidden="1" x14ac:dyDescent="0.2">
      <c r="A553" s="266">
        <v>40547</v>
      </c>
      <c r="B553" s="161">
        <v>542</v>
      </c>
      <c r="C553" s="47" t="s">
        <v>1074</v>
      </c>
      <c r="D553" s="47"/>
      <c r="E553" s="47"/>
      <c r="F553" s="4"/>
      <c r="G553" s="47"/>
    </row>
    <row r="554" spans="1:7" hidden="1" x14ac:dyDescent="0.2">
      <c r="A554" s="266">
        <v>40547</v>
      </c>
      <c r="B554" s="270">
        <v>543</v>
      </c>
      <c r="C554" s="47" t="s">
        <v>1075</v>
      </c>
      <c r="D554" s="47"/>
      <c r="E554" s="47"/>
      <c r="F554" s="4"/>
      <c r="G554" s="47"/>
    </row>
    <row r="555" spans="1:7" hidden="1" x14ac:dyDescent="0.2">
      <c r="A555" s="266">
        <v>40547</v>
      </c>
      <c r="B555" s="270">
        <v>544</v>
      </c>
      <c r="C555" s="47" t="s">
        <v>1076</v>
      </c>
      <c r="D555" s="47"/>
      <c r="E555" s="47"/>
      <c r="F555" s="4"/>
      <c r="G555" s="47"/>
    </row>
    <row r="556" spans="1:7" hidden="1" x14ac:dyDescent="0.2">
      <c r="A556" s="266">
        <v>40547</v>
      </c>
      <c r="B556" s="161">
        <v>545</v>
      </c>
      <c r="C556" s="47" t="s">
        <v>1077</v>
      </c>
      <c r="D556" s="47"/>
      <c r="E556" s="47"/>
      <c r="F556" s="4"/>
      <c r="G556" s="47"/>
    </row>
    <row r="557" spans="1:7" hidden="1" x14ac:dyDescent="0.2">
      <c r="A557" s="266">
        <v>40547</v>
      </c>
      <c r="B557" s="270">
        <v>546</v>
      </c>
      <c r="C557" s="47" t="s">
        <v>1078</v>
      </c>
      <c r="D557" s="47"/>
      <c r="E557" s="47"/>
      <c r="F557" s="4"/>
      <c r="G557" s="47"/>
    </row>
    <row r="558" spans="1:7" hidden="1" x14ac:dyDescent="0.2">
      <c r="A558" s="266">
        <v>40547</v>
      </c>
      <c r="B558" s="161">
        <v>547</v>
      </c>
      <c r="C558" s="47" t="s">
        <v>1079</v>
      </c>
      <c r="D558" s="47"/>
      <c r="E558" s="47"/>
      <c r="F558" s="4"/>
      <c r="G558" s="47"/>
    </row>
    <row r="559" spans="1:7" hidden="1" x14ac:dyDescent="0.2">
      <c r="A559" s="266">
        <v>40547</v>
      </c>
      <c r="B559" s="270">
        <v>548</v>
      </c>
      <c r="C559" s="47" t="s">
        <v>1080</v>
      </c>
      <c r="D559" s="47"/>
      <c r="E559" s="47"/>
      <c r="F559" s="4"/>
      <c r="G559" s="47"/>
    </row>
    <row r="560" spans="1:7" hidden="1" x14ac:dyDescent="0.2">
      <c r="A560" s="266"/>
      <c r="B560" s="270">
        <v>549</v>
      </c>
      <c r="C560" s="271"/>
      <c r="D560" s="48"/>
      <c r="E560" s="48"/>
      <c r="G560" s="48"/>
    </row>
    <row r="561" spans="1:7" hidden="1" x14ac:dyDescent="0.2">
      <c r="A561" s="266"/>
      <c r="B561" s="161">
        <v>550</v>
      </c>
      <c r="C561" s="271"/>
      <c r="D561" s="48"/>
      <c r="E561" s="48"/>
      <c r="G561" s="48"/>
    </row>
    <row r="562" spans="1:7" hidden="1" x14ac:dyDescent="0.2">
      <c r="A562" s="266"/>
      <c r="B562" s="270">
        <v>551</v>
      </c>
      <c r="C562" s="271" t="s">
        <v>343</v>
      </c>
      <c r="D562" s="48" t="s">
        <v>346</v>
      </c>
      <c r="E562" s="48"/>
      <c r="G562" s="48"/>
    </row>
    <row r="563" spans="1:7" hidden="1" x14ac:dyDescent="0.2">
      <c r="A563" s="266"/>
      <c r="B563" s="161">
        <v>552</v>
      </c>
      <c r="C563" s="271" t="s">
        <v>344</v>
      </c>
      <c r="D563" s="48" t="s">
        <v>348</v>
      </c>
      <c r="E563" s="48"/>
      <c r="G563" s="48"/>
    </row>
    <row r="564" spans="1:7" hidden="1" x14ac:dyDescent="0.2">
      <c r="A564" s="266"/>
      <c r="B564" s="270">
        <v>553</v>
      </c>
      <c r="C564" s="271" t="s">
        <v>345</v>
      </c>
      <c r="D564" s="48" t="s">
        <v>347</v>
      </c>
      <c r="E564" s="48"/>
      <c r="G564" s="48"/>
    </row>
    <row r="565" spans="1:7" hidden="1" x14ac:dyDescent="0.2">
      <c r="A565" s="266"/>
      <c r="B565" s="270">
        <v>554</v>
      </c>
      <c r="C565" s="271" t="s">
        <v>312</v>
      </c>
      <c r="D565" s="48" t="s">
        <v>350</v>
      </c>
      <c r="E565" s="48"/>
    </row>
    <row r="566" spans="1:7" hidden="1" x14ac:dyDescent="0.2">
      <c r="A566" s="266"/>
      <c r="B566" s="270">
        <v>555</v>
      </c>
      <c r="C566" s="271" t="s">
        <v>313</v>
      </c>
      <c r="D566" s="48" t="s">
        <v>349</v>
      </c>
      <c r="E566" s="48"/>
    </row>
    <row r="567" spans="1:7" hidden="1" x14ac:dyDescent="0.2">
      <c r="A567" s="266"/>
      <c r="B567" s="270">
        <v>556</v>
      </c>
      <c r="C567" s="271"/>
      <c r="D567" s="48"/>
      <c r="E567" s="48"/>
    </row>
    <row r="568" spans="1:7" hidden="1" x14ac:dyDescent="0.2">
      <c r="A568" s="266"/>
      <c r="B568" s="270">
        <v>557</v>
      </c>
      <c r="C568" s="271"/>
      <c r="D568" s="48"/>
      <c r="E568" s="48"/>
    </row>
    <row r="569" spans="1:7" hidden="1" x14ac:dyDescent="0.2">
      <c r="A569" s="266"/>
      <c r="B569" s="270">
        <v>558</v>
      </c>
      <c r="C569" s="271"/>
      <c r="D569" s="48"/>
      <c r="E569" s="48"/>
    </row>
    <row r="570" spans="1:7" hidden="1" x14ac:dyDescent="0.2">
      <c r="A570" s="266"/>
      <c r="B570" s="270">
        <v>559</v>
      </c>
      <c r="C570" s="271"/>
      <c r="D570" s="48"/>
      <c r="E570" s="48"/>
    </row>
    <row r="571" spans="1:7" ht="31.5" hidden="1" customHeight="1" x14ac:dyDescent="0.2">
      <c r="A571" s="266"/>
      <c r="B571" s="161">
        <v>560</v>
      </c>
      <c r="C571" s="289" t="s">
        <v>341</v>
      </c>
      <c r="D571" s="290" t="s">
        <v>342</v>
      </c>
      <c r="E571" s="48"/>
    </row>
    <row r="572" spans="1:7" hidden="1" x14ac:dyDescent="0.2">
      <c r="A572" s="266"/>
      <c r="B572" s="270">
        <v>561</v>
      </c>
      <c r="C572" s="271"/>
      <c r="D572" s="48"/>
      <c r="E572" s="48"/>
    </row>
    <row r="573" spans="1:7" hidden="1" x14ac:dyDescent="0.2">
      <c r="A573" s="266"/>
      <c r="B573" s="270">
        <v>562</v>
      </c>
      <c r="C573" s="271"/>
      <c r="D573" s="48"/>
      <c r="E573" s="48"/>
    </row>
    <row r="574" spans="1:7" hidden="1" x14ac:dyDescent="0.2">
      <c r="A574" s="266"/>
      <c r="B574" s="270">
        <v>563</v>
      </c>
      <c r="C574" s="284" t="s">
        <v>1311</v>
      </c>
      <c r="D574" s="285" t="s">
        <v>1677</v>
      </c>
      <c r="E574" s="48"/>
    </row>
    <row r="575" spans="1:7" hidden="1" x14ac:dyDescent="0.2">
      <c r="A575" s="266"/>
      <c r="B575" s="270">
        <v>564</v>
      </c>
      <c r="C575" s="228" t="s">
        <v>326</v>
      </c>
      <c r="D575" s="286" t="s">
        <v>327</v>
      </c>
      <c r="E575" s="48"/>
    </row>
    <row r="576" spans="1:7" hidden="1" x14ac:dyDescent="0.2">
      <c r="A576" s="266"/>
      <c r="B576" s="270">
        <v>565</v>
      </c>
      <c r="C576" s="228" t="s">
        <v>328</v>
      </c>
      <c r="D576" s="286" t="s">
        <v>329</v>
      </c>
      <c r="E576" s="48"/>
    </row>
    <row r="577" spans="1:5" hidden="1" x14ac:dyDescent="0.2">
      <c r="A577" s="266"/>
      <c r="B577" s="270">
        <v>566</v>
      </c>
      <c r="C577" s="228" t="s">
        <v>330</v>
      </c>
      <c r="D577" s="286" t="s">
        <v>336</v>
      </c>
      <c r="E577" s="48"/>
    </row>
    <row r="578" spans="1:5" hidden="1" x14ac:dyDescent="0.2">
      <c r="A578" s="266"/>
      <c r="B578" s="270">
        <v>567</v>
      </c>
      <c r="C578" s="228" t="s">
        <v>331</v>
      </c>
      <c r="D578" s="286" t="s">
        <v>337</v>
      </c>
      <c r="E578" s="48"/>
    </row>
    <row r="579" spans="1:5" hidden="1" x14ac:dyDescent="0.2">
      <c r="A579" s="266"/>
      <c r="B579" s="270">
        <v>568</v>
      </c>
      <c r="C579" s="228" t="s">
        <v>332</v>
      </c>
      <c r="D579" s="286" t="s">
        <v>338</v>
      </c>
      <c r="E579" s="48"/>
    </row>
    <row r="580" spans="1:5" hidden="1" x14ac:dyDescent="0.2">
      <c r="A580" s="266"/>
      <c r="B580" s="270">
        <v>569</v>
      </c>
      <c r="C580" s="228" t="s">
        <v>333</v>
      </c>
      <c r="D580" s="286" t="s">
        <v>339</v>
      </c>
      <c r="E580" s="48"/>
    </row>
    <row r="581" spans="1:5" hidden="1" x14ac:dyDescent="0.2">
      <c r="A581" s="266"/>
      <c r="B581" s="270">
        <v>570</v>
      </c>
      <c r="C581" s="228" t="s">
        <v>334</v>
      </c>
      <c r="D581" s="286" t="s">
        <v>335</v>
      </c>
      <c r="E581" s="48"/>
    </row>
    <row r="582" spans="1:5" hidden="1" x14ac:dyDescent="0.2">
      <c r="A582" s="266"/>
      <c r="B582" s="270">
        <v>571</v>
      </c>
      <c r="C582" s="287" t="s">
        <v>1974</v>
      </c>
      <c r="D582" s="288" t="s">
        <v>1974</v>
      </c>
      <c r="E582" s="48"/>
    </row>
    <row r="583" spans="1:5" hidden="1" x14ac:dyDescent="0.2">
      <c r="A583" s="266"/>
      <c r="B583" s="270">
        <v>572</v>
      </c>
      <c r="C583" s="287" t="s">
        <v>1974</v>
      </c>
      <c r="D583" s="288" t="s">
        <v>1974</v>
      </c>
      <c r="E583" s="48"/>
    </row>
    <row r="584" spans="1:5" hidden="1" x14ac:dyDescent="0.2">
      <c r="A584" s="266"/>
      <c r="B584" s="270">
        <v>573</v>
      </c>
      <c r="C584" s="287" t="s">
        <v>1974</v>
      </c>
      <c r="D584" s="288" t="s">
        <v>1974</v>
      </c>
      <c r="E584" s="48"/>
    </row>
    <row r="585" spans="1:5" hidden="1" x14ac:dyDescent="0.2">
      <c r="A585" s="266"/>
      <c r="B585" s="270">
        <v>574</v>
      </c>
      <c r="C585" s="287" t="s">
        <v>1974</v>
      </c>
      <c r="D585" s="288" t="s">
        <v>1974</v>
      </c>
      <c r="E585" s="48"/>
    </row>
    <row r="586" spans="1:5" hidden="1" x14ac:dyDescent="0.2">
      <c r="A586" s="266"/>
      <c r="B586" s="270">
        <v>575</v>
      </c>
      <c r="C586" s="287" t="s">
        <v>1974</v>
      </c>
      <c r="D586" s="288" t="s">
        <v>1974</v>
      </c>
      <c r="E586" s="48"/>
    </row>
    <row r="587" spans="1:5" hidden="1" x14ac:dyDescent="0.2">
      <c r="A587" s="266"/>
      <c r="B587" s="270">
        <v>576</v>
      </c>
      <c r="C587" s="271" t="s">
        <v>659</v>
      </c>
      <c r="D587" s="48" t="s">
        <v>658</v>
      </c>
      <c r="E587" s="48"/>
    </row>
    <row r="588" spans="1:5" hidden="1" x14ac:dyDescent="0.2">
      <c r="A588" s="266"/>
      <c r="B588" s="270">
        <v>577</v>
      </c>
      <c r="C588" s="271"/>
      <c r="D588" s="48"/>
      <c r="E588" s="48"/>
    </row>
    <row r="589" spans="1:5" hidden="1" x14ac:dyDescent="0.2">
      <c r="A589" s="266"/>
      <c r="B589" s="270">
        <v>578</v>
      </c>
      <c r="C589" s="271"/>
      <c r="D589" s="48"/>
      <c r="E589" s="48"/>
    </row>
    <row r="590" spans="1:5" hidden="1" x14ac:dyDescent="0.2">
      <c r="A590" s="266"/>
      <c r="B590" s="270">
        <v>579</v>
      </c>
      <c r="C590" s="271"/>
      <c r="D590" s="48"/>
      <c r="E590" s="48"/>
    </row>
    <row r="591" spans="1:5" hidden="1" x14ac:dyDescent="0.2">
      <c r="A591" s="266"/>
      <c r="B591" s="270">
        <v>580</v>
      </c>
      <c r="C591" s="271"/>
      <c r="D591" s="48"/>
      <c r="E591" s="48"/>
    </row>
    <row r="592" spans="1:5" hidden="1" x14ac:dyDescent="0.2">
      <c r="A592" s="266"/>
      <c r="B592" s="270">
        <v>581</v>
      </c>
      <c r="C592" s="271"/>
      <c r="D592" s="48"/>
      <c r="E592" s="48"/>
    </row>
    <row r="593" spans="1:5" hidden="1" x14ac:dyDescent="0.2">
      <c r="A593" s="266"/>
      <c r="B593" s="270">
        <v>582</v>
      </c>
      <c r="C593" s="271"/>
      <c r="D593" s="48"/>
      <c r="E593" s="48"/>
    </row>
    <row r="594" spans="1:5" hidden="1" x14ac:dyDescent="0.2">
      <c r="A594" s="266"/>
      <c r="B594" s="270">
        <v>583</v>
      </c>
      <c r="C594" s="271"/>
      <c r="D594" s="48"/>
      <c r="E594" s="48"/>
    </row>
    <row r="595" spans="1:5" hidden="1" x14ac:dyDescent="0.2">
      <c r="A595" s="266"/>
      <c r="B595" s="270">
        <v>584</v>
      </c>
      <c r="C595" s="271"/>
      <c r="D595" s="48"/>
      <c r="E595" s="48"/>
    </row>
    <row r="596" spans="1:5" hidden="1" x14ac:dyDescent="0.2">
      <c r="A596" s="266"/>
      <c r="B596" s="270">
        <v>585</v>
      </c>
      <c r="C596" s="271"/>
      <c r="D596" s="48"/>
      <c r="E596" s="48"/>
    </row>
    <row r="597" spans="1:5" hidden="1" x14ac:dyDescent="0.2">
      <c r="A597" s="266"/>
      <c r="B597" s="270">
        <v>586</v>
      </c>
      <c r="C597" s="271"/>
      <c r="D597" s="48"/>
      <c r="E597" s="48"/>
    </row>
    <row r="598" spans="1:5" hidden="1" x14ac:dyDescent="0.2">
      <c r="A598" s="266"/>
      <c r="B598" s="270">
        <v>587</v>
      </c>
      <c r="C598" s="271"/>
      <c r="D598" s="48"/>
      <c r="E598" s="48"/>
    </row>
    <row r="599" spans="1:5" hidden="1" x14ac:dyDescent="0.2">
      <c r="A599" s="266"/>
      <c r="B599" s="270">
        <v>588</v>
      </c>
      <c r="C599" s="271"/>
      <c r="D599" s="48"/>
      <c r="E599" s="48"/>
    </row>
    <row r="600" spans="1:5" hidden="1" x14ac:dyDescent="0.2">
      <c r="A600" s="266"/>
      <c r="B600" s="270">
        <v>589</v>
      </c>
      <c r="C600" s="271"/>
      <c r="D600" s="48"/>
      <c r="E600" s="48"/>
    </row>
    <row r="601" spans="1:5" hidden="1" x14ac:dyDescent="0.2">
      <c r="A601" s="266"/>
      <c r="B601" s="270">
        <v>590</v>
      </c>
      <c r="C601" s="271"/>
      <c r="D601" s="48"/>
      <c r="E601" s="48"/>
    </row>
    <row r="602" spans="1:5" hidden="1" x14ac:dyDescent="0.2">
      <c r="A602" s="266"/>
      <c r="B602" s="270">
        <v>591</v>
      </c>
      <c r="C602" s="271"/>
      <c r="D602" s="48"/>
      <c r="E602" s="48"/>
    </row>
    <row r="603" spans="1:5" hidden="1" x14ac:dyDescent="0.2">
      <c r="A603" s="266"/>
      <c r="B603" s="270">
        <v>592</v>
      </c>
      <c r="C603" s="271"/>
      <c r="D603" s="48"/>
      <c r="E603" s="48"/>
    </row>
    <row r="604" spans="1:5" hidden="1" x14ac:dyDescent="0.2">
      <c r="A604" s="266"/>
      <c r="B604" s="270">
        <v>593</v>
      </c>
      <c r="C604" s="271"/>
      <c r="D604" s="48"/>
      <c r="E604" s="48"/>
    </row>
    <row r="605" spans="1:5" hidden="1" x14ac:dyDescent="0.2">
      <c r="A605" s="266"/>
      <c r="B605" s="270">
        <v>594</v>
      </c>
      <c r="C605" s="271"/>
      <c r="D605" s="48"/>
      <c r="E605" s="48"/>
    </row>
    <row r="606" spans="1:5" hidden="1" x14ac:dyDescent="0.2">
      <c r="A606" s="266"/>
      <c r="B606" s="270">
        <v>595</v>
      </c>
      <c r="C606" s="271"/>
      <c r="D606" s="48"/>
      <c r="E606" s="48"/>
    </row>
    <row r="607" spans="1:5" hidden="1" x14ac:dyDescent="0.2">
      <c r="A607" s="266"/>
      <c r="B607" s="270">
        <v>596</v>
      </c>
      <c r="C607" s="271"/>
      <c r="D607" s="48"/>
      <c r="E607" s="48"/>
    </row>
    <row r="608" spans="1:5" hidden="1" x14ac:dyDescent="0.2">
      <c r="A608" s="266"/>
      <c r="B608" s="270">
        <v>597</v>
      </c>
      <c r="C608" s="271"/>
      <c r="D608" s="48"/>
      <c r="E608" s="48"/>
    </row>
    <row r="609" spans="1:5" hidden="1" x14ac:dyDescent="0.2">
      <c r="A609" s="266"/>
      <c r="B609" s="270">
        <v>598</v>
      </c>
      <c r="C609" s="271"/>
      <c r="D609" s="48"/>
      <c r="E609" s="48"/>
    </row>
    <row r="610" spans="1:5" hidden="1" x14ac:dyDescent="0.2">
      <c r="A610" s="266"/>
      <c r="B610" s="270">
        <v>599</v>
      </c>
      <c r="C610" s="271"/>
      <c r="D610" s="48"/>
      <c r="E610" s="48"/>
    </row>
    <row r="611" spans="1:5" hidden="1" x14ac:dyDescent="0.2">
      <c r="A611" s="266"/>
      <c r="B611" s="270">
        <v>600</v>
      </c>
      <c r="C611" s="271"/>
      <c r="D611" s="48"/>
      <c r="E611" s="48"/>
    </row>
    <row r="612" spans="1:5" hidden="1" x14ac:dyDescent="0.2">
      <c r="A612" s="266"/>
      <c r="B612" s="270">
        <v>601</v>
      </c>
      <c r="C612" s="271"/>
      <c r="D612" s="48"/>
      <c r="E612" s="48"/>
    </row>
    <row r="613" spans="1:5" hidden="1" x14ac:dyDescent="0.2">
      <c r="A613" s="266"/>
      <c r="B613" s="270">
        <v>602</v>
      </c>
      <c r="C613" s="271"/>
      <c r="D613" s="48"/>
      <c r="E613" s="48"/>
    </row>
    <row r="614" spans="1:5" hidden="1" x14ac:dyDescent="0.2">
      <c r="A614" s="266"/>
      <c r="B614" s="270">
        <v>603</v>
      </c>
      <c r="C614" s="271"/>
      <c r="D614" s="48"/>
      <c r="E614" s="48"/>
    </row>
    <row r="615" spans="1:5" hidden="1" x14ac:dyDescent="0.2">
      <c r="A615" s="266"/>
      <c r="B615" s="270">
        <v>604</v>
      </c>
      <c r="C615" s="271"/>
      <c r="D615" s="48"/>
      <c r="E615" s="48"/>
    </row>
    <row r="616" spans="1:5" hidden="1" x14ac:dyDescent="0.2">
      <c r="A616" s="266"/>
      <c r="B616" s="270">
        <v>605</v>
      </c>
      <c r="C616" s="271"/>
      <c r="D616" s="48"/>
      <c r="E616" s="48"/>
    </row>
    <row r="617" spans="1:5" hidden="1" x14ac:dyDescent="0.2">
      <c r="A617" s="266"/>
      <c r="B617" s="270">
        <v>606</v>
      </c>
      <c r="C617" s="271"/>
      <c r="D617" s="48"/>
      <c r="E617" s="48"/>
    </row>
    <row r="618" spans="1:5" hidden="1" x14ac:dyDescent="0.2">
      <c r="A618" s="266"/>
      <c r="B618" s="270">
        <v>607</v>
      </c>
      <c r="C618" s="271"/>
      <c r="D618" s="48"/>
      <c r="E618" s="48"/>
    </row>
    <row r="619" spans="1:5" hidden="1" x14ac:dyDescent="0.2">
      <c r="A619" s="266"/>
      <c r="B619" s="270">
        <v>608</v>
      </c>
      <c r="C619" s="271"/>
      <c r="D619" s="48"/>
      <c r="E619" s="48"/>
    </row>
    <row r="620" spans="1:5" hidden="1" x14ac:dyDescent="0.2">
      <c r="A620" s="266"/>
      <c r="B620" s="270">
        <v>609</v>
      </c>
      <c r="C620" s="271"/>
      <c r="D620" s="48"/>
      <c r="E620" s="48"/>
    </row>
    <row r="621" spans="1:5" hidden="1" x14ac:dyDescent="0.2">
      <c r="A621" s="266"/>
      <c r="B621" s="270">
        <v>610</v>
      </c>
      <c r="C621" s="271"/>
      <c r="D621" s="48"/>
      <c r="E621" s="48"/>
    </row>
    <row r="622" spans="1:5" hidden="1" x14ac:dyDescent="0.2">
      <c r="A622" s="266"/>
      <c r="B622" s="270">
        <v>611</v>
      </c>
      <c r="C622" s="271"/>
      <c r="D622" s="48"/>
      <c r="E622" s="48"/>
    </row>
    <row r="623" spans="1:5" hidden="1" x14ac:dyDescent="0.2">
      <c r="A623" s="266"/>
      <c r="B623" s="270">
        <v>612</v>
      </c>
      <c r="C623" s="271"/>
      <c r="D623" s="48"/>
      <c r="E623" s="48"/>
    </row>
    <row r="624" spans="1:5" hidden="1" x14ac:dyDescent="0.2">
      <c r="A624" s="266"/>
      <c r="B624" s="270">
        <v>613</v>
      </c>
      <c r="C624" s="271"/>
      <c r="D624" s="48"/>
      <c r="E624" s="48"/>
    </row>
    <row r="625" spans="1:5" hidden="1" x14ac:dyDescent="0.2">
      <c r="A625" s="266"/>
      <c r="B625" s="270">
        <v>614</v>
      </c>
      <c r="C625" s="271"/>
      <c r="D625" s="48"/>
      <c r="E625" s="48"/>
    </row>
    <row r="626" spans="1:5" hidden="1" x14ac:dyDescent="0.2">
      <c r="A626" s="266"/>
      <c r="B626" s="270">
        <v>615</v>
      </c>
      <c r="C626" s="271"/>
      <c r="D626" s="48"/>
      <c r="E626" s="48"/>
    </row>
    <row r="627" spans="1:5" hidden="1" x14ac:dyDescent="0.2">
      <c r="A627" s="266"/>
      <c r="B627" s="270">
        <v>616</v>
      </c>
      <c r="C627" s="271"/>
      <c r="D627" s="48"/>
      <c r="E627" s="48"/>
    </row>
    <row r="628" spans="1:5" hidden="1" x14ac:dyDescent="0.2">
      <c r="A628" s="266"/>
      <c r="B628" s="270">
        <v>617</v>
      </c>
      <c r="C628" s="271"/>
      <c r="D628" s="48"/>
      <c r="E628" s="48"/>
    </row>
    <row r="629" spans="1:5" hidden="1" x14ac:dyDescent="0.2">
      <c r="A629" s="266"/>
      <c r="B629" s="270">
        <v>618</v>
      </c>
      <c r="C629" s="271"/>
      <c r="D629" s="48"/>
      <c r="E629" s="48"/>
    </row>
    <row r="630" spans="1:5" hidden="1" x14ac:dyDescent="0.2">
      <c r="A630" s="266"/>
      <c r="B630" s="270">
        <v>619</v>
      </c>
      <c r="C630" s="271"/>
      <c r="D630" s="48"/>
      <c r="E630" s="48"/>
    </row>
    <row r="631" spans="1:5" hidden="1" x14ac:dyDescent="0.2">
      <c r="A631" s="266"/>
      <c r="B631" s="270">
        <v>620</v>
      </c>
      <c r="C631" s="271"/>
      <c r="D631" s="48"/>
      <c r="E631" s="48"/>
    </row>
    <row r="632" spans="1:5" hidden="1" x14ac:dyDescent="0.2">
      <c r="A632" s="266"/>
      <c r="B632" s="270">
        <v>621</v>
      </c>
      <c r="C632" s="271"/>
      <c r="D632" s="48"/>
      <c r="E632" s="48"/>
    </row>
    <row r="633" spans="1:5" hidden="1" x14ac:dyDescent="0.2">
      <c r="A633" s="266"/>
      <c r="B633" s="270">
        <v>622</v>
      </c>
      <c r="C633" s="271"/>
      <c r="D633" s="48"/>
      <c r="E633" s="48"/>
    </row>
    <row r="634" spans="1:5" hidden="1" x14ac:dyDescent="0.2">
      <c r="A634" s="266"/>
      <c r="B634" s="270">
        <v>623</v>
      </c>
      <c r="C634" s="271"/>
      <c r="D634" s="48"/>
      <c r="E634" s="48"/>
    </row>
    <row r="635" spans="1:5" hidden="1" x14ac:dyDescent="0.2">
      <c r="A635" s="266"/>
      <c r="B635" s="270">
        <v>624</v>
      </c>
      <c r="C635" s="271"/>
      <c r="D635" s="48"/>
      <c r="E635" s="48"/>
    </row>
  </sheetData>
  <sheetProtection algorithmName="SHA-512" hashValue="HosUPZMIqWyRk1udkaOluRWToBpVnkehyY/rnJczn/NXy10SRlQf0BmLeMJA/BtRccPbSDgAe3XGZB+VAF0sTg==" saltValue="20Gx/xsLMw3sWEwUX77zZA==" spinCount="100000" sheet="1" objects="1" scenarios="1" selectLockedCells="1" selectUnlockedCells="1"/>
  <autoFilter ref="A11:F635" xr:uid="{00000000-0009-0000-0000-000001000000}">
    <filterColumn colId="2">
      <filters>
        <filter val="Funktion"/>
      </filters>
    </filterColumn>
  </autoFilter>
  <phoneticPr fontId="13" type="noConversion"/>
  <pageMargins left="0.78740157480314965" right="0.74803149606299213" top="1.1811023622047245" bottom="0.98425196850393704" header="0.59055118110236227" footer="0.47244094488188981"/>
  <pageSetup paperSize="9" scale="80" orientation="portrait" verticalDpi="300" r:id="rId1"/>
  <headerFooter alignWithMargins="0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5" name="Button 1">
              <controlPr defaultSize="0" print="0" autoFill="0" autoPict="0" macro="[0]!back">
                <anchor>
                  <from>
                    <xdr:col>0</xdr:col>
                    <xdr:colOff>542925</xdr:colOff>
                    <xdr:row>0</xdr:row>
                    <xdr:rowOff>123825</xdr:rowOff>
                  </from>
                  <to>
                    <xdr:col>2</xdr:col>
                    <xdr:colOff>161925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Machining data </vt:lpstr>
      <vt:lpstr>Pictures</vt:lpstr>
      <vt:lpstr>Machining data DE</vt:lpstr>
      <vt:lpstr>Machining data ENG</vt:lpstr>
      <vt:lpstr>Machining data CHN</vt:lpstr>
      <vt:lpstr>Tabelle1</vt:lpstr>
      <vt:lpstr>Language</vt:lpstr>
      <vt:lpstr>Language!Druckbereich</vt:lpstr>
      <vt:lpstr>'Machining data '!Druckbereich</vt:lpstr>
      <vt:lpstr>'Machining data CHN'!Druckbereich</vt:lpstr>
      <vt:lpstr>'Machining data DE'!Druckbereich</vt:lpstr>
      <vt:lpstr>'Machining data ENG'!Druckbereich</vt:lpstr>
      <vt:lpstr>'Machining data '!Drucktitel</vt:lpstr>
      <vt:lpstr>'Machining data CHN'!Drucktitel</vt:lpstr>
      <vt:lpstr>'Machining data DE'!Drucktitel</vt:lpstr>
      <vt:lpstr>'Machining data ENG'!Drucktitel</vt:lpstr>
    </vt:vector>
  </TitlesOfParts>
  <Manager>Salzmann, Michael#salzmmi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Parameter Sheet Molding</dc:title>
  <dc:creator>Hochberger, Gerd</dc:creator>
  <cp:lastModifiedBy>Schmitt, Jochen</cp:lastModifiedBy>
  <cp:lastPrinted>2026-05-12T12:23:18Z</cp:lastPrinted>
  <dcterms:created xsi:type="dcterms:W3CDTF">2004-12-03T09:31:33Z</dcterms:created>
  <dcterms:modified xsi:type="dcterms:W3CDTF">2026-05-18T07:19:25Z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Source">
    <vt:lpwstr> </vt:lpwstr>
  </property>
  <property fmtid="{D5CDD505-2E9C-101B-9397-08002B2CF9AE}" pid="3" name="scUserName">
    <vt:lpwstr>Gerd Hochberger</vt:lpwstr>
  </property>
  <property fmtid="{D5CDD505-2E9C-101B-9397-08002B2CF9AE}" pid="4" name="scFunction">
    <vt:lpwstr>ZEK5</vt:lpwstr>
  </property>
  <property fmtid="{D5CDD505-2E9C-101B-9397-08002B2CF9AE}" pid="5" name="Document Number">
    <vt:lpwstr>COB-MU-M10933</vt:lpwstr>
  </property>
  <property fmtid="{D5CDD505-2E9C-101B-9397-08002B2CF9AE}" pid="6" name="scIndex">
    <vt:lpwstr>102</vt:lpwstr>
  </property>
  <property fmtid="{D5CDD505-2E9C-101B-9397-08002B2CF9AE}" pid="7" name="Original">
    <vt:lpwstr>MoldingParameter.xlt</vt:lpwstr>
  </property>
  <property fmtid="{D5CDD505-2E9C-101B-9397-08002B2CF9AE}" pid="8" name="CreateDate">
    <vt:lpwstr> </vt:lpwstr>
  </property>
  <property fmtid="{D5CDD505-2E9C-101B-9397-08002B2CF9AE}" pid="9" name="SaveDate">
    <vt:lpwstr>05. Feb. 13</vt:lpwstr>
  </property>
</Properties>
</file>